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mirai\working\"/>
    </mc:Choice>
  </mc:AlternateContent>
  <xr:revisionPtr revIDLastSave="0" documentId="13_ncr:1_{329CE174-1B48-4A1A-A1A7-319FAD2CAA43}" xr6:coauthVersionLast="47" xr6:coauthVersionMax="47" xr10:uidLastSave="{00000000-0000-0000-0000-000000000000}"/>
  <bookViews>
    <workbookView xWindow="-108" yWindow="-108" windowWidth="23256" windowHeight="13896" activeTab="8" xr2:uid="{AD56D4E3-DA59-42A9-B4CC-ED4DABA07101}"/>
  </bookViews>
  <sheets>
    <sheet name="学科" sheetId="1" r:id="rId1"/>
    <sheet name="学科表下载" sheetId="5" r:id="rId2"/>
    <sheet name="所属学科組織SQL" sheetId="2" r:id="rId3"/>
    <sheet name="parent_org_sid" sheetId="10" r:id="rId4"/>
    <sheet name="work" sheetId="3" r:id="rId5"/>
    <sheet name="UPDATE sql" sheetId="9" r:id="rId6"/>
    <sheet name="公式" sheetId="7" r:id="rId7"/>
    <sheet name="所属学科組織代码" sheetId="4" r:id="rId8"/>
    <sheet name="学科与所属学科組織对应" sheetId="11" r:id="rId9"/>
  </sheets>
  <externalReferences>
    <externalReference r:id="rId10"/>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9" l="1"/>
  <c r="Z4" i="2"/>
  <c r="Z5" i="2"/>
  <c r="Z6" i="2"/>
  <c r="Z7" i="2"/>
  <c r="Z8" i="2"/>
  <c r="Z9" i="2"/>
  <c r="Z10" i="2"/>
  <c r="Z11" i="2"/>
  <c r="Z12" i="2"/>
  <c r="Z13" i="2"/>
  <c r="Z14" i="2"/>
  <c r="Z15" i="2"/>
  <c r="Z16" i="2"/>
  <c r="Z17" i="2"/>
  <c r="Z18" i="2"/>
  <c r="Z19" i="2"/>
  <c r="Z20" i="2"/>
  <c r="Z21" i="2"/>
  <c r="Z22" i="2"/>
  <c r="Z23" i="2"/>
  <c r="Z24" i="2"/>
  <c r="Z25" i="2"/>
  <c r="Z26" i="2"/>
  <c r="Z27" i="2"/>
  <c r="Z28" i="2"/>
  <c r="Z3" i="2"/>
  <c r="Z13" i="10"/>
  <c r="Z16" i="10"/>
  <c r="Z24" i="10"/>
  <c r="Z26" i="10"/>
  <c r="Z28" i="10"/>
  <c r="Z15" i="10"/>
  <c r="Z17" i="10"/>
  <c r="Z18" i="10"/>
  <c r="Z19" i="10"/>
  <c r="Z20" i="10"/>
  <c r="Z21" i="10"/>
  <c r="Z23" i="10"/>
  <c r="Z27" i="10"/>
  <c r="Z12" i="10"/>
  <c r="Z25" i="10"/>
  <c r="Z14" i="10"/>
  <c r="Z11" i="10"/>
  <c r="Z10" i="10"/>
  <c r="Z9" i="10"/>
  <c r="Z8" i="10"/>
  <c r="Z7" i="10"/>
  <c r="Z6" i="10"/>
  <c r="Z5" i="10"/>
  <c r="Z4" i="10"/>
  <c r="Z3" i="10"/>
  <c r="C4" i="9"/>
  <c r="C5" i="9"/>
  <c r="C6" i="9"/>
  <c r="C7" i="9"/>
  <c r="C10" i="9"/>
  <c r="C11" i="9"/>
  <c r="C17" i="9"/>
  <c r="C18" i="9"/>
  <c r="C19" i="9"/>
  <c r="C20" i="9"/>
  <c r="C21" i="9"/>
  <c r="C3" i="9"/>
  <c r="C9" i="9" l="1"/>
  <c r="C8" i="9"/>
  <c r="D2" i="9" s="1"/>
  <c r="C16" i="9"/>
  <c r="C15" i="9"/>
  <c r="C14" i="9"/>
  <c r="C13" i="9"/>
  <c r="Z22" i="10"/>
  <c r="H27" i="7"/>
  <c r="G27" i="7"/>
  <c r="H26" i="7"/>
  <c r="G26" i="7"/>
  <c r="H25" i="7"/>
  <c r="G25" i="7"/>
  <c r="H24" i="7"/>
  <c r="G24" i="7"/>
  <c r="H23" i="7"/>
  <c r="G23" i="7"/>
  <c r="H22" i="7"/>
  <c r="G22" i="7"/>
  <c r="H21" i="7"/>
  <c r="G21" i="7"/>
  <c r="H20" i="7"/>
  <c r="G20" i="7"/>
  <c r="H19" i="7"/>
  <c r="G19" i="7"/>
  <c r="H18" i="7"/>
  <c r="G18" i="7"/>
  <c r="H17" i="7"/>
  <c r="G17" i="7"/>
  <c r="H16" i="7"/>
  <c r="G16" i="7"/>
  <c r="H15" i="7"/>
  <c r="G15" i="7"/>
  <c r="H14" i="7"/>
  <c r="G14" i="7"/>
  <c r="H13" i="7"/>
  <c r="G13" i="7"/>
  <c r="H12" i="7"/>
  <c r="G12" i="7"/>
  <c r="H11" i="7"/>
  <c r="G11" i="7"/>
  <c r="H10" i="7"/>
  <c r="G10" i="7"/>
  <c r="H9" i="7"/>
  <c r="G9" i="7"/>
  <c r="I14" i="7" l="1"/>
  <c r="I18" i="7"/>
  <c r="I13" i="7"/>
  <c r="I21" i="7"/>
  <c r="I15" i="7"/>
  <c r="I22" i="7"/>
  <c r="I9" i="7"/>
  <c r="I16" i="7"/>
  <c r="I23" i="7"/>
  <c r="I10" i="7"/>
  <c r="I17" i="7"/>
  <c r="I24" i="7"/>
  <c r="I11" i="7"/>
  <c r="I25" i="7"/>
  <c r="I12" i="7"/>
  <c r="I19" i="7"/>
  <c r="I26" i="7"/>
  <c r="I20" i="7"/>
  <c r="I27" i="7"/>
  <c r="C3" i="1" l="1"/>
  <c r="C4" i="1"/>
  <c r="C5" i="1"/>
  <c r="C6" i="1"/>
  <c r="C7" i="1"/>
  <c r="C8" i="1"/>
  <c r="C9" i="1"/>
  <c r="C10" i="1"/>
  <c r="C11" i="1"/>
  <c r="C12" i="1"/>
  <c r="C13" i="1"/>
  <c r="C14" i="1"/>
  <c r="C15" i="1"/>
  <c r="C16" i="1"/>
  <c r="C17" i="1"/>
  <c r="C18" i="1"/>
  <c r="C19" i="1"/>
  <c r="C20" i="1"/>
  <c r="C2" i="1"/>
</calcChain>
</file>

<file path=xl/sharedStrings.xml><?xml version="1.0" encoding="utf-8"?>
<sst xmlns="http://schemas.openxmlformats.org/spreadsheetml/2006/main" count="1435" uniqueCount="253">
  <si>
    <t>cm_sid</t>
  </si>
  <si>
    <t>cm_school_sid</t>
  </si>
  <si>
    <t xml:space="preserve">cm_curriculum_name </t>
  </si>
  <si>
    <t>cm_shsid_srot_rules</t>
  </si>
  <si>
    <t>cm_memo</t>
  </si>
  <si>
    <t>cm_yukou</t>
  </si>
  <si>
    <t>cm_auid</t>
  </si>
  <si>
    <t xml:space="preserve">cm_adate               </t>
  </si>
  <si>
    <t>cm_euid</t>
  </si>
  <si>
    <t xml:space="preserve">cm_edate               </t>
  </si>
  <si>
    <t>cm_short_name</t>
  </si>
  <si>
    <t>cm_curriculum_classify</t>
  </si>
  <si>
    <t>cm_apply_year</t>
  </si>
  <si>
    <t>cm_study_period</t>
  </si>
  <si>
    <t>cm_title</t>
  </si>
  <si>
    <t>cm_department</t>
  </si>
  <si>
    <t>cm_linkage_code</t>
  </si>
  <si>
    <t>cm_sort</t>
  </si>
  <si>
    <t xml:space="preserve">cm_curriculum_en_name                            </t>
  </si>
  <si>
    <t>cm_curriculum_display</t>
  </si>
  <si>
    <t>cm_list_display</t>
  </si>
  <si>
    <t xml:space="preserve">cm_degree_name   </t>
  </si>
  <si>
    <t xml:space="preserve">cm_degree_en_name                          </t>
  </si>
  <si>
    <t>cm_professional_course</t>
  </si>
  <si>
    <t xml:space="preserve">特別聴講生              </t>
  </si>
  <si>
    <t xml:space="preserve">                   </t>
  </si>
  <si>
    <t xml:space="preserve">データ移行  </t>
  </si>
  <si>
    <t xml:space="preserve">聴講生          </t>
  </si>
  <si>
    <t xml:space="preserve">                      </t>
  </si>
  <si>
    <t xml:space="preserve">             </t>
  </si>
  <si>
    <t xml:space="preserve">        </t>
  </si>
  <si>
    <t xml:space="preserve">               </t>
  </si>
  <si>
    <t xml:space="preserve">visiting student                                 </t>
  </si>
  <si>
    <t xml:space="preserve">                 </t>
  </si>
  <si>
    <t xml:space="preserve">                                           </t>
  </si>
  <si>
    <t xml:space="preserve">研究生                </t>
  </si>
  <si>
    <t xml:space="preserve">       </t>
  </si>
  <si>
    <t xml:space="preserve">                                                 </t>
  </si>
  <si>
    <t xml:space="preserve">地域未来学科             </t>
  </si>
  <si>
    <t xml:space="preserve">地域           </t>
  </si>
  <si>
    <t xml:space="preserve">Department of Regional Development               </t>
  </si>
  <si>
    <t xml:space="preserve">学士（地域未来学）        </t>
  </si>
  <si>
    <t xml:space="preserve">Bachelor of Regional Development           </t>
  </si>
  <si>
    <t xml:space="preserve">健康栄養学科             </t>
  </si>
  <si>
    <t xml:space="preserve">健康           </t>
  </si>
  <si>
    <t xml:space="preserve">Department of Health and Nutrition               </t>
  </si>
  <si>
    <t xml:space="preserve">学士（健康栄養学）        </t>
  </si>
  <si>
    <t xml:space="preserve">Bachelor of Health and Nutrition           </t>
  </si>
  <si>
    <t xml:space="preserve">別科           </t>
  </si>
  <si>
    <t xml:space="preserve">理学療法学科             </t>
  </si>
  <si>
    <t xml:space="preserve">理学（人）        </t>
  </si>
  <si>
    <t xml:space="preserve">Department of Physical Therapy                   </t>
  </si>
  <si>
    <t xml:space="preserve">学士（理学療法学）        </t>
  </si>
  <si>
    <t xml:space="preserve">Bachelor of Physical Therapy               </t>
  </si>
  <si>
    <t xml:space="preserve">作業療法学科             </t>
  </si>
  <si>
    <t xml:space="preserve">作業（人）        </t>
  </si>
  <si>
    <t xml:space="preserve">Department of Occupational Therapy               </t>
  </si>
  <si>
    <t xml:space="preserve">学士（作業療法学）        </t>
  </si>
  <si>
    <t xml:space="preserve">Bachelor of Occupational Therapy           </t>
  </si>
  <si>
    <t xml:space="preserve">看護学科               </t>
  </si>
  <si>
    <t xml:space="preserve">看護（人）        </t>
  </si>
  <si>
    <t xml:space="preserve">Department of Nursing                            </t>
  </si>
  <si>
    <t xml:space="preserve">学士（看護学）          </t>
  </si>
  <si>
    <t xml:space="preserve">Bachelor of Nursing                        </t>
  </si>
  <si>
    <t xml:space="preserve">こども発達学科            </t>
  </si>
  <si>
    <t xml:space="preserve">こども          </t>
  </si>
  <si>
    <t xml:space="preserve">Department of child development                  </t>
  </si>
  <si>
    <t xml:space="preserve">学士（こども発達学）       </t>
  </si>
  <si>
    <t xml:space="preserve">Bachelor of Child Development              </t>
  </si>
  <si>
    <t xml:space="preserve">国際言語学科             </t>
  </si>
  <si>
    <t xml:space="preserve">言語           </t>
  </si>
  <si>
    <t xml:space="preserve">Department of International Language Studies     </t>
  </si>
  <si>
    <t xml:space="preserve">学士（外国語）          </t>
  </si>
  <si>
    <t xml:space="preserve">Bachelor of Arts in Modern Languages       </t>
  </si>
  <si>
    <t xml:space="preserve">国際教養学科             </t>
  </si>
  <si>
    <t xml:space="preserve">教養           </t>
  </si>
  <si>
    <t xml:space="preserve">Department of International Liberal Arts         </t>
  </si>
  <si>
    <t xml:space="preserve">学士（国際学）          </t>
  </si>
  <si>
    <t xml:space="preserve">Bachelor of International Studies          </t>
  </si>
  <si>
    <t xml:space="preserve">国際コミュニケーション学科      </t>
  </si>
  <si>
    <t xml:space="preserve">コミュ          </t>
  </si>
  <si>
    <t>Department of International Communication Studies</t>
  </si>
  <si>
    <t xml:space="preserve">看護学科（医）            </t>
  </si>
  <si>
    <t xml:space="preserve">看護（医）        </t>
  </si>
  <si>
    <t>リハビリテーション学科　理学療法学専攻</t>
  </si>
  <si>
    <t xml:space="preserve">リハ理（医）       </t>
  </si>
  <si>
    <t xml:space="preserve">Department of Rehabilitation                     </t>
  </si>
  <si>
    <t>リハビリテーション学科　作業療法学専攻</t>
  </si>
  <si>
    <t xml:space="preserve">リハ作（医）       </t>
  </si>
  <si>
    <t xml:space="preserve">グローバルコミュニケーション研究科  </t>
  </si>
  <si>
    <t xml:space="preserve">院GC          </t>
  </si>
  <si>
    <t xml:space="preserve">Graduate School of Global Communication          </t>
  </si>
  <si>
    <t>修士（言語文化コミュニケーション）</t>
  </si>
  <si>
    <t xml:space="preserve">Master of Arts in Language and Culture     </t>
  </si>
  <si>
    <t xml:space="preserve">健康栄養科学研究科          </t>
  </si>
  <si>
    <t xml:space="preserve">院健康          </t>
  </si>
  <si>
    <t>Graduate School of Health and Nutritional Science</t>
  </si>
  <si>
    <t xml:space="preserve">修士（健康栄養科学）       </t>
  </si>
  <si>
    <t xml:space="preserve">Master of Health and Nutritional Science   </t>
  </si>
  <si>
    <t xml:space="preserve">リハビリテーション科学研究科     </t>
  </si>
  <si>
    <t xml:space="preserve">院リハ          </t>
  </si>
  <si>
    <t xml:space="preserve">Graduate School of Rehabilitation Science        </t>
  </si>
  <si>
    <t xml:space="preserve">修士（リハビリテーション科学）  </t>
  </si>
  <si>
    <t>Master of Science in Rihabilitation Science</t>
  </si>
  <si>
    <t xml:space="preserve">こども発達学研究科          </t>
  </si>
  <si>
    <t xml:space="preserve">院こども         </t>
  </si>
  <si>
    <t xml:space="preserve">Graduate School of Child Development Science     </t>
  </si>
  <si>
    <t xml:space="preserve">修士（こども発達学）       </t>
  </si>
  <si>
    <t xml:space="preserve">Master or Child Development Science        </t>
  </si>
  <si>
    <t>cm_faculty_sid</t>
    <phoneticPr fontId="1"/>
  </si>
  <si>
    <t>cm_faculty_name</t>
    <phoneticPr fontId="1"/>
  </si>
  <si>
    <t>dept_org_code</t>
  </si>
  <si>
    <t>dept_org_level</t>
  </si>
  <si>
    <t>dept_parent_org_sid</t>
  </si>
  <si>
    <t>dept_display_order</t>
  </si>
  <si>
    <t>dept_org_name</t>
  </si>
  <si>
    <t>dept_org_abbr</t>
  </si>
  <si>
    <t>dept_org_name_en</t>
  </si>
  <si>
    <t>dept_phone_number</t>
  </si>
  <si>
    <t>dept_fax_number</t>
  </si>
  <si>
    <t>dept_email_address</t>
  </si>
  <si>
    <t>dept_postal_code</t>
  </si>
  <si>
    <t>dept_address_jp</t>
  </si>
  <si>
    <t>dept_address_kana</t>
  </si>
  <si>
    <t>dept_address_en</t>
  </si>
  <si>
    <t>dept_representative_name_jp</t>
  </si>
  <si>
    <t>dept_representative_name_kana</t>
  </si>
  <si>
    <t>dept_representative_name_en</t>
  </si>
  <si>
    <t>dept_representative_position</t>
  </si>
  <si>
    <t>dept_remarks</t>
  </si>
  <si>
    <t>dept_yukou</t>
  </si>
  <si>
    <t>dept_auid</t>
  </si>
  <si>
    <t xml:space="preserve">dept_adate             </t>
  </si>
  <si>
    <t>dept_euid</t>
  </si>
  <si>
    <t xml:space="preserve">dept_edate             </t>
  </si>
  <si>
    <t xml:space="preserve">大学院             </t>
  </si>
  <si>
    <t xml:space="preserve">留学生別科           </t>
  </si>
  <si>
    <t xml:space="preserve">人間科学部           </t>
  </si>
  <si>
    <t xml:space="preserve">国際学部            </t>
  </si>
  <si>
    <t xml:space="preserve">非本科生            </t>
  </si>
  <si>
    <t xml:space="preserve">外国語学部           </t>
  </si>
  <si>
    <t xml:space="preserve">医療保健科学部         </t>
  </si>
  <si>
    <t>dept_school_sid</t>
    <phoneticPr fontId="1"/>
  </si>
  <si>
    <t>cm_faculty_sid</t>
  </si>
  <si>
    <t xml:space="preserve">教員免許用              </t>
  </si>
  <si>
    <t xml:space="preserve">                     </t>
  </si>
  <si>
    <t xml:space="preserve">別科           </t>
    <phoneticPr fontId="1"/>
  </si>
  <si>
    <t>別科</t>
  </si>
  <si>
    <t>smi_dept_sid</t>
    <phoneticPr fontId="1"/>
  </si>
  <si>
    <t>new_code</t>
  </si>
  <si>
    <t>new_code</t>
    <phoneticPr fontId="1"/>
  </si>
  <si>
    <t>function</t>
  </si>
  <si>
    <t>function</t>
    <phoneticPr fontId="1"/>
  </si>
  <si>
    <t>dept_school_sid</t>
  </si>
  <si>
    <t>序号(第二位)</t>
    <phoneticPr fontId="4"/>
  </si>
  <si>
    <t>第一位</t>
    <phoneticPr fontId="4"/>
  </si>
  <si>
    <t>合并</t>
    <phoneticPr fontId="4"/>
  </si>
  <si>
    <t>1</t>
  </si>
  <si>
    <t>2</t>
  </si>
  <si>
    <t>3</t>
  </si>
  <si>
    <t>4</t>
  </si>
  <si>
    <t>5</t>
  </si>
  <si>
    <t>6</t>
  </si>
  <si>
    <t>7</t>
  </si>
  <si>
    <t>51</t>
  </si>
  <si>
    <t>52</t>
  </si>
  <si>
    <t>31</t>
  </si>
  <si>
    <t>32</t>
  </si>
  <si>
    <t>21</t>
  </si>
  <si>
    <t>33</t>
  </si>
  <si>
    <t>34</t>
  </si>
  <si>
    <t>35</t>
  </si>
  <si>
    <t>36</t>
  </si>
  <si>
    <t>61</t>
  </si>
  <si>
    <t>41</t>
  </si>
  <si>
    <t>42</t>
  </si>
  <si>
    <t>71</t>
  </si>
  <si>
    <t>72</t>
  </si>
  <si>
    <t>73</t>
  </si>
  <si>
    <t>11</t>
  </si>
  <si>
    <t>12</t>
  </si>
  <si>
    <t>13</t>
  </si>
  <si>
    <t>14</t>
  </si>
  <si>
    <t>INSERT INTO dept_depart_org (
  dept_school_sid, dept_org_code, dept_org_level, dept_parent_org_sid, dept_display_order,
  dept_org_name, dept_org_abbr, dept_org_name_en, dept_phone_number, dept_fax_number,
  dept_email_address, dept_postal_code, dept_address_jp, dept_address_kana, dept_address_en,
  dept_representative_name_jp, dept_representative_name_kana, dept_representative_name_en,
  dept_representative_position, dept_remarks, dept_yukou, dept_auid, dept_adate,
  dept_euid, dept_edate
) VALUES</t>
    <phoneticPr fontId="1"/>
  </si>
  <si>
    <t>SQL语句</t>
    <phoneticPr fontId="1"/>
  </si>
  <si>
    <t>smi_school_subject</t>
    <phoneticPr fontId="1"/>
  </si>
  <si>
    <t>大学院</t>
  </si>
  <si>
    <t>留学生別科</t>
  </si>
  <si>
    <t>人間科学部</t>
  </si>
  <si>
    <t>国際学部</t>
  </si>
  <si>
    <t>非本科生</t>
  </si>
  <si>
    <t>外国語学部</t>
  </si>
  <si>
    <t>医療保健科学部</t>
  </si>
  <si>
    <t>特別聴講生</t>
  </si>
  <si>
    <t>研究生</t>
  </si>
  <si>
    <t>地域未来学科</t>
  </si>
  <si>
    <t>健康栄養学科</t>
  </si>
  <si>
    <t>理学療法学科</t>
  </si>
  <si>
    <t>作業療法学科</t>
  </si>
  <si>
    <t>看護学科</t>
  </si>
  <si>
    <t>こども発達学科</t>
  </si>
  <si>
    <t>国際言語学科</t>
  </si>
  <si>
    <t>国際教養学科</t>
  </si>
  <si>
    <t>国際コミュニケーション学科</t>
  </si>
  <si>
    <t>看護学科（医）</t>
  </si>
  <si>
    <t>グローバルコミュニケーション研究科</t>
  </si>
  <si>
    <t>健康栄養科学研究科</t>
  </si>
  <si>
    <t>リハビリテーション科学研究科</t>
  </si>
  <si>
    <t>こども発達学研究科</t>
  </si>
  <si>
    <t>大学院</t>
    <phoneticPr fontId="1"/>
  </si>
  <si>
    <t>聴講生</t>
  </si>
  <si>
    <t/>
  </si>
  <si>
    <t>地域</t>
  </si>
  <si>
    <t>健康</t>
  </si>
  <si>
    <t>理学（人）</t>
  </si>
  <si>
    <t>作業（人）</t>
  </si>
  <si>
    <t>看護（人）</t>
  </si>
  <si>
    <t>こども</t>
  </si>
  <si>
    <t>言語</t>
  </si>
  <si>
    <t>教養</t>
  </si>
  <si>
    <t>コミュ</t>
  </si>
  <si>
    <t>看護（医）</t>
  </si>
  <si>
    <t>リハ理（医）</t>
  </si>
  <si>
    <t>リハ作（医）</t>
  </si>
  <si>
    <t>院GC</t>
  </si>
  <si>
    <t>院健康</t>
  </si>
  <si>
    <t>院リハ</t>
  </si>
  <si>
    <t>院こども</t>
  </si>
  <si>
    <t>聴講生</t>
    <phoneticPr fontId="1"/>
  </si>
  <si>
    <t>地域</t>
    <phoneticPr fontId="1"/>
  </si>
  <si>
    <t>visiting student</t>
  </si>
  <si>
    <t>Department of Regional Development</t>
  </si>
  <si>
    <t>Department of Health and Nutrition</t>
  </si>
  <si>
    <t>Department of Physical Therapy</t>
  </si>
  <si>
    <t>Department of Occupational Therapy</t>
  </si>
  <si>
    <t>Department of Nursing</t>
  </si>
  <si>
    <t>Department of child development</t>
  </si>
  <si>
    <t>Department of International Language Studies</t>
  </si>
  <si>
    <t>Department of International Liberal Arts</t>
  </si>
  <si>
    <t>Department of Rehabilitation</t>
  </si>
  <si>
    <t>Graduate School of Global Communication</t>
  </si>
  <si>
    <t>Graduate School of Rehabilitation Science</t>
  </si>
  <si>
    <t>Graduate School of Child Development Science</t>
  </si>
  <si>
    <t>visiting student</t>
    <phoneticPr fontId="1"/>
  </si>
  <si>
    <t>データ移行</t>
  </si>
  <si>
    <t>データ移行</t>
    <phoneticPr fontId="1"/>
  </si>
  <si>
    <t>61611</t>
  </si>
  <si>
    <t>61611</t>
    <phoneticPr fontId="1"/>
  </si>
  <si>
    <t>63490</t>
    <phoneticPr fontId="1"/>
  </si>
  <si>
    <t>now()</t>
    <phoneticPr fontId="1"/>
  </si>
  <si>
    <t>code</t>
    <phoneticPr fontId="1"/>
  </si>
  <si>
    <t>sid</t>
    <phoneticPr fontId="1"/>
  </si>
  <si>
    <t>parent_id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</si>
</sst>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Noto Sans JP"/>
      <family val="2"/>
      <charset val="134"/>
    </font>
    <font>
      <b/>
      <sz val="11"/>
      <name val="ＭＳ Ｐゴシック"/>
      <family val="3"/>
      <charset val="128"/>
    </font>
    <font>
      <sz val="6"/>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18">
    <xf numFmtId="0" fontId="0" fillId="0" borderId="0" xfId="0">
      <alignment vertical="center"/>
    </xf>
    <xf numFmtId="3" fontId="0" fillId="0" borderId="0" xfId="0" applyNumberFormat="1">
      <alignment vertical="center"/>
    </xf>
    <xf numFmtId="47" fontId="0" fillId="0" borderId="0" xfId="0" applyNumberFormat="1">
      <alignment vertical="center"/>
    </xf>
    <xf numFmtId="49" fontId="0" fillId="0" borderId="0" xfId="0" applyNumberFormat="1">
      <alignment vertical="center"/>
    </xf>
    <xf numFmtId="0" fontId="3" fillId="0" borderId="1" xfId="0" applyFont="1" applyBorder="1" applyAlignment="1">
      <alignment horizontal="center" vertical="top"/>
    </xf>
    <xf numFmtId="0" fontId="3" fillId="0" borderId="2" xfId="0" applyFont="1" applyBorder="1" applyAlignment="1">
      <alignment horizontal="center" vertical="top"/>
    </xf>
    <xf numFmtId="0" fontId="2" fillId="0" borderId="0" xfId="0" applyFont="1" applyAlignment="1"/>
    <xf numFmtId="0" fontId="0" fillId="0" borderId="0" xfId="0" applyAlignment="1"/>
    <xf numFmtId="0" fontId="0" fillId="0" borderId="0" xfId="0" applyAlignment="1">
      <alignment vertical="center" wrapText="1"/>
    </xf>
    <xf numFmtId="0" fontId="2" fillId="0" borderId="0" xfId="0" applyFont="1" applyAlignment="1">
      <alignment vertical="center" wrapText="1"/>
    </xf>
    <xf numFmtId="0" fontId="2" fillId="0" borderId="0" xfId="0" applyFont="1">
      <alignment vertical="center"/>
    </xf>
    <xf numFmtId="0" fontId="0" fillId="2" borderId="0" xfId="0" applyFill="1">
      <alignment vertical="center"/>
    </xf>
    <xf numFmtId="3" fontId="0" fillId="2" borderId="0" xfId="0" applyNumberFormat="1" applyFill="1">
      <alignment vertical="center"/>
    </xf>
    <xf numFmtId="47" fontId="0" fillId="2" borderId="0" xfId="0" applyNumberFormat="1" applyFill="1">
      <alignment vertical="center"/>
    </xf>
    <xf numFmtId="49" fontId="0" fillId="2" borderId="0" xfId="0" applyNumberFormat="1" applyFill="1">
      <alignment vertical="center"/>
    </xf>
    <xf numFmtId="0" fontId="0" fillId="0" borderId="1" xfId="0" applyBorder="1">
      <alignment vertical="center"/>
    </xf>
    <xf numFmtId="0" fontId="0" fillId="3" borderId="1" xfId="0" applyFill="1" applyBorder="1">
      <alignment vertical="center"/>
    </xf>
    <xf numFmtId="0" fontId="0" fillId="2" borderId="1"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igua\cmn_faculties_202509011142.csv" TargetMode="External"/><Relationship Id="rId1" Type="http://schemas.openxmlformats.org/officeDocument/2006/relationships/externalLinkPath" Target="/Users/ligua/cmn_faculties_202509011142.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mn_faculties_202509011142"/>
    </sheetNames>
    <sheetDataSet>
      <sheetData sheetId="0" refreshError="1">
        <row r="1">
          <cell r="A1" t="str">
            <v>cmn_sid</v>
          </cell>
          <cell r="B1" t="str">
            <v>cmn_school_sid</v>
          </cell>
          <cell r="C1" t="str">
            <v>cmn_faculty_name</v>
          </cell>
        </row>
        <row r="2">
          <cell r="A2">
            <v>264</v>
          </cell>
          <cell r="B2">
            <v>61611</v>
          </cell>
          <cell r="C2" t="str">
            <v>教員免許用</v>
          </cell>
        </row>
        <row r="3">
          <cell r="A3">
            <v>256</v>
          </cell>
          <cell r="B3">
            <v>61611</v>
          </cell>
          <cell r="C3" t="str">
            <v>大学院</v>
          </cell>
        </row>
        <row r="4">
          <cell r="A4">
            <v>331</v>
          </cell>
          <cell r="B4">
            <v>61611</v>
          </cell>
          <cell r="C4" t="str">
            <v>留学生別科</v>
          </cell>
        </row>
        <row r="5">
          <cell r="A5">
            <v>248</v>
          </cell>
          <cell r="B5">
            <v>61611</v>
          </cell>
          <cell r="C5" t="str">
            <v>人間科学部</v>
          </cell>
        </row>
        <row r="6">
          <cell r="A6">
            <v>255</v>
          </cell>
          <cell r="B6">
            <v>61611</v>
          </cell>
          <cell r="C6" t="str">
            <v>国際学部</v>
          </cell>
        </row>
        <row r="7">
          <cell r="A7">
            <v>257</v>
          </cell>
          <cell r="B7">
            <v>61611</v>
          </cell>
          <cell r="C7" t="str">
            <v>非本科生</v>
          </cell>
        </row>
        <row r="8">
          <cell r="A8">
            <v>254</v>
          </cell>
          <cell r="B8">
            <v>61611</v>
          </cell>
          <cell r="C8" t="str">
            <v>外国語学部</v>
          </cell>
        </row>
        <row r="9">
          <cell r="A9">
            <v>265</v>
          </cell>
          <cell r="B9">
            <v>61611</v>
          </cell>
          <cell r="C9" t="str">
            <v>医療保健科学部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ED55F-C5B6-439C-A2CF-CDCA93A5AEBE}">
  <dimension ref="A1:AA20"/>
  <sheetViews>
    <sheetView workbookViewId="0">
      <selection activeCell="E9" sqref="E9"/>
    </sheetView>
  </sheetViews>
  <sheetFormatPr defaultRowHeight="18" x14ac:dyDescent="0.45"/>
  <cols>
    <col min="2" max="2" width="13.8984375" bestFit="1" customWidth="1"/>
    <col min="3" max="3" width="16.296875" bestFit="1" customWidth="1"/>
    <col min="5" max="5" width="37.69921875" bestFit="1" customWidth="1"/>
    <col min="14" max="14" width="16.19921875" bestFit="1" customWidth="1"/>
    <col min="22" max="22" width="23.69921875" customWidth="1"/>
    <col min="25" max="25" width="33.8984375" bestFit="1" customWidth="1"/>
  </cols>
  <sheetData>
    <row r="1" spans="1:27" x14ac:dyDescent="0.45">
      <c r="A1" t="s">
        <v>1</v>
      </c>
      <c r="B1" t="s">
        <v>109</v>
      </c>
      <c r="C1" t="s">
        <v>110</v>
      </c>
      <c r="D1" t="s">
        <v>0</v>
      </c>
      <c r="E1" t="s">
        <v>2</v>
      </c>
      <c r="F1" t="s">
        <v>3</v>
      </c>
      <c r="G1" t="s">
        <v>4</v>
      </c>
      <c r="H1" t="s">
        <v>5</v>
      </c>
      <c r="I1" t="s">
        <v>6</v>
      </c>
      <c r="J1" t="s">
        <v>7</v>
      </c>
      <c r="K1" t="s">
        <v>8</v>
      </c>
      <c r="L1" t="s">
        <v>9</v>
      </c>
      <c r="N1" t="s">
        <v>10</v>
      </c>
      <c r="O1" t="s">
        <v>11</v>
      </c>
      <c r="P1" t="s">
        <v>12</v>
      </c>
      <c r="Q1" t="s">
        <v>13</v>
      </c>
      <c r="R1" t="s">
        <v>14</v>
      </c>
      <c r="S1" t="s">
        <v>15</v>
      </c>
      <c r="T1" t="s">
        <v>16</v>
      </c>
      <c r="U1" t="s">
        <v>17</v>
      </c>
      <c r="V1" t="s">
        <v>18</v>
      </c>
      <c r="W1" t="s">
        <v>19</v>
      </c>
      <c r="X1" t="s">
        <v>20</v>
      </c>
      <c r="Y1" t="s">
        <v>21</v>
      </c>
      <c r="Z1" t="s">
        <v>22</v>
      </c>
      <c r="AA1" t="s">
        <v>23</v>
      </c>
    </row>
    <row r="2" spans="1:27" x14ac:dyDescent="0.45">
      <c r="A2" s="1">
        <v>61611</v>
      </c>
      <c r="B2">
        <v>257</v>
      </c>
      <c r="C2" t="str">
        <f>VLOOKUP(B2,[1]cmn_faculties_202509011142!$A:$C,3,FALSE)</f>
        <v>非本科生</v>
      </c>
      <c r="D2">
        <v>418</v>
      </c>
      <c r="E2" t="s">
        <v>24</v>
      </c>
      <c r="F2" t="s">
        <v>25</v>
      </c>
      <c r="G2" t="s">
        <v>26</v>
      </c>
      <c r="H2">
        <v>0</v>
      </c>
      <c r="I2" s="1">
        <v>61611</v>
      </c>
      <c r="J2" s="2">
        <v>44948.912740740743</v>
      </c>
      <c r="K2" s="1">
        <v>61611</v>
      </c>
      <c r="L2" s="2">
        <v>45685.694277199073</v>
      </c>
      <c r="N2" t="s">
        <v>27</v>
      </c>
      <c r="O2" t="s">
        <v>28</v>
      </c>
      <c r="P2" t="s">
        <v>29</v>
      </c>
      <c r="Q2">
        <v>1</v>
      </c>
      <c r="R2" t="s">
        <v>30</v>
      </c>
      <c r="S2" t="s">
        <v>29</v>
      </c>
      <c r="T2" t="s">
        <v>31</v>
      </c>
      <c r="U2">
        <v>17</v>
      </c>
      <c r="V2" t="s">
        <v>32</v>
      </c>
      <c r="W2">
        <v>1</v>
      </c>
      <c r="X2" t="s">
        <v>31</v>
      </c>
      <c r="Y2" t="s">
        <v>33</v>
      </c>
      <c r="Z2" t="s">
        <v>34</v>
      </c>
      <c r="AA2" t="s">
        <v>28</v>
      </c>
    </row>
    <row r="3" spans="1:27" x14ac:dyDescent="0.45">
      <c r="A3" s="1">
        <v>61611</v>
      </c>
      <c r="B3">
        <v>257</v>
      </c>
      <c r="C3" t="str">
        <f>VLOOKUP(B3,[1]cmn_faculties_202509011142!$A:$C,3,FALSE)</f>
        <v>非本科生</v>
      </c>
      <c r="D3">
        <v>572</v>
      </c>
      <c r="E3" t="s">
        <v>35</v>
      </c>
      <c r="F3" t="s">
        <v>25</v>
      </c>
      <c r="G3" t="s">
        <v>36</v>
      </c>
      <c r="H3">
        <v>0</v>
      </c>
      <c r="I3" s="1">
        <v>61611</v>
      </c>
      <c r="J3" s="2">
        <v>45747.704256134261</v>
      </c>
      <c r="K3" s="1">
        <v>61611</v>
      </c>
      <c r="L3" s="2">
        <v>45747.704256134261</v>
      </c>
      <c r="N3" t="s">
        <v>29</v>
      </c>
      <c r="O3" t="s">
        <v>28</v>
      </c>
      <c r="P3" t="s">
        <v>29</v>
      </c>
      <c r="Q3">
        <v>1</v>
      </c>
      <c r="R3" t="s">
        <v>30</v>
      </c>
      <c r="S3" t="s">
        <v>29</v>
      </c>
      <c r="T3" t="s">
        <v>31</v>
      </c>
      <c r="U3">
        <v>0</v>
      </c>
      <c r="V3" t="s">
        <v>37</v>
      </c>
      <c r="W3">
        <v>1</v>
      </c>
      <c r="X3" t="s">
        <v>31</v>
      </c>
      <c r="Y3" t="s">
        <v>33</v>
      </c>
      <c r="Z3" t="s">
        <v>34</v>
      </c>
      <c r="AA3" t="s">
        <v>28</v>
      </c>
    </row>
    <row r="4" spans="1:27" x14ac:dyDescent="0.45">
      <c r="A4" s="1">
        <v>61611</v>
      </c>
      <c r="B4">
        <v>248</v>
      </c>
      <c r="C4" t="str">
        <f>VLOOKUP(B4,[1]cmn_faculties_202509011142!$A:$C,3,FALSE)</f>
        <v>人間科学部</v>
      </c>
      <c r="D4">
        <v>481</v>
      </c>
      <c r="E4" t="s">
        <v>38</v>
      </c>
      <c r="F4" t="s">
        <v>25</v>
      </c>
      <c r="G4" t="s">
        <v>36</v>
      </c>
      <c r="H4">
        <v>0</v>
      </c>
      <c r="I4" s="1">
        <v>61611</v>
      </c>
      <c r="J4" s="2">
        <v>45272.640730347222</v>
      </c>
      <c r="K4" s="1">
        <v>61611</v>
      </c>
      <c r="L4" s="2">
        <v>45681.711185196757</v>
      </c>
      <c r="N4" t="s">
        <v>39</v>
      </c>
      <c r="O4" t="s">
        <v>28</v>
      </c>
      <c r="P4" t="s">
        <v>29</v>
      </c>
      <c r="Q4">
        <v>4</v>
      </c>
      <c r="R4" t="s">
        <v>30</v>
      </c>
      <c r="S4" t="s">
        <v>29</v>
      </c>
      <c r="T4" t="s">
        <v>31</v>
      </c>
      <c r="U4">
        <v>6</v>
      </c>
      <c r="V4" t="s">
        <v>40</v>
      </c>
      <c r="W4">
        <v>1</v>
      </c>
      <c r="X4" t="s">
        <v>31</v>
      </c>
      <c r="Y4" t="s">
        <v>41</v>
      </c>
      <c r="Z4" t="s">
        <v>42</v>
      </c>
      <c r="AA4" t="s">
        <v>28</v>
      </c>
    </row>
    <row r="5" spans="1:27" x14ac:dyDescent="0.45">
      <c r="A5" s="1">
        <v>61611</v>
      </c>
      <c r="B5">
        <v>248</v>
      </c>
      <c r="C5" t="str">
        <f>VLOOKUP(B5,[1]cmn_faculties_202509011142!$A:$C,3,FALSE)</f>
        <v>人間科学部</v>
      </c>
      <c r="D5">
        <v>408</v>
      </c>
      <c r="E5" t="s">
        <v>43</v>
      </c>
      <c r="F5" t="s">
        <v>25</v>
      </c>
      <c r="G5" t="s">
        <v>36</v>
      </c>
      <c r="H5">
        <v>0</v>
      </c>
      <c r="I5" s="1">
        <v>61611</v>
      </c>
      <c r="J5" s="2">
        <v>44948.912739733794</v>
      </c>
      <c r="K5" s="1">
        <v>63490</v>
      </c>
      <c r="L5" s="2">
        <v>45426.724382499997</v>
      </c>
      <c r="N5" t="s">
        <v>44</v>
      </c>
      <c r="O5" t="s">
        <v>28</v>
      </c>
      <c r="P5" t="s">
        <v>29</v>
      </c>
      <c r="Q5">
        <v>4</v>
      </c>
      <c r="R5" t="s">
        <v>30</v>
      </c>
      <c r="S5" t="s">
        <v>29</v>
      </c>
      <c r="T5" t="s">
        <v>31</v>
      </c>
      <c r="U5">
        <v>1</v>
      </c>
      <c r="V5" t="s">
        <v>45</v>
      </c>
      <c r="W5">
        <v>1</v>
      </c>
      <c r="X5" t="s">
        <v>31</v>
      </c>
      <c r="Y5" t="s">
        <v>46</v>
      </c>
      <c r="Z5" t="s">
        <v>47</v>
      </c>
      <c r="AA5" t="s">
        <v>28</v>
      </c>
    </row>
    <row r="6" spans="1:27" x14ac:dyDescent="0.45">
      <c r="A6" s="1">
        <v>61611</v>
      </c>
      <c r="B6">
        <v>331</v>
      </c>
      <c r="C6" t="str">
        <f>VLOOKUP(B6,[1]cmn_faculties_202509011142!$A:$C,3,FALSE)</f>
        <v>留学生別科</v>
      </c>
      <c r="D6">
        <v>503</v>
      </c>
      <c r="F6" t="s">
        <v>25</v>
      </c>
      <c r="G6" t="s">
        <v>36</v>
      </c>
      <c r="H6">
        <v>0</v>
      </c>
      <c r="I6" s="1">
        <v>61611</v>
      </c>
      <c r="J6" s="2">
        <v>45365.533144386573</v>
      </c>
      <c r="K6" s="1">
        <v>63490</v>
      </c>
      <c r="L6" s="2">
        <v>45426.727200381945</v>
      </c>
      <c r="N6" t="s">
        <v>48</v>
      </c>
      <c r="O6" t="s">
        <v>28</v>
      </c>
      <c r="P6" t="s">
        <v>29</v>
      </c>
      <c r="Q6">
        <v>1</v>
      </c>
      <c r="R6" t="s">
        <v>30</v>
      </c>
      <c r="S6" t="s">
        <v>29</v>
      </c>
      <c r="T6" t="s">
        <v>31</v>
      </c>
      <c r="U6">
        <v>12</v>
      </c>
      <c r="V6" t="s">
        <v>37</v>
      </c>
      <c r="W6">
        <v>1</v>
      </c>
      <c r="X6" t="s">
        <v>31</v>
      </c>
      <c r="Y6" t="s">
        <v>33</v>
      </c>
      <c r="Z6" t="s">
        <v>34</v>
      </c>
      <c r="AA6" t="s">
        <v>28</v>
      </c>
    </row>
    <row r="7" spans="1:27" x14ac:dyDescent="0.45">
      <c r="A7" s="1">
        <v>61611</v>
      </c>
      <c r="B7">
        <v>248</v>
      </c>
      <c r="C7" t="str">
        <f>VLOOKUP(B7,[1]cmn_faculties_202509011142!$A:$C,3,FALSE)</f>
        <v>人間科学部</v>
      </c>
      <c r="D7">
        <v>409</v>
      </c>
      <c r="E7" t="s">
        <v>49</v>
      </c>
      <c r="F7" t="s">
        <v>25</v>
      </c>
      <c r="G7" t="s">
        <v>36</v>
      </c>
      <c r="H7">
        <v>0</v>
      </c>
      <c r="I7" s="1">
        <v>61611</v>
      </c>
      <c r="J7" s="2">
        <v>44948.91273984954</v>
      </c>
      <c r="K7" s="1">
        <v>63490</v>
      </c>
      <c r="L7" s="2">
        <v>45426.724527696759</v>
      </c>
      <c r="N7" t="s">
        <v>50</v>
      </c>
      <c r="O7" t="s">
        <v>28</v>
      </c>
      <c r="P7" t="s">
        <v>29</v>
      </c>
      <c r="Q7">
        <v>4</v>
      </c>
      <c r="R7" t="s">
        <v>30</v>
      </c>
      <c r="S7" t="s">
        <v>29</v>
      </c>
      <c r="T7" t="s">
        <v>31</v>
      </c>
      <c r="U7">
        <v>2</v>
      </c>
      <c r="V7" t="s">
        <v>51</v>
      </c>
      <c r="W7">
        <v>1</v>
      </c>
      <c r="X7" t="s">
        <v>31</v>
      </c>
      <c r="Y7" t="s">
        <v>52</v>
      </c>
      <c r="Z7" t="s">
        <v>53</v>
      </c>
      <c r="AA7" t="s">
        <v>28</v>
      </c>
    </row>
    <row r="8" spans="1:27" x14ac:dyDescent="0.45">
      <c r="A8" s="1">
        <v>61611</v>
      </c>
      <c r="B8">
        <v>248</v>
      </c>
      <c r="C8" t="str">
        <f>VLOOKUP(B8,[1]cmn_faculties_202509011142!$A:$C,3,FALSE)</f>
        <v>人間科学部</v>
      </c>
      <c r="D8">
        <v>401</v>
      </c>
      <c r="E8" t="s">
        <v>54</v>
      </c>
      <c r="F8" t="s">
        <v>25</v>
      </c>
      <c r="G8" t="s">
        <v>36</v>
      </c>
      <c r="H8">
        <v>0</v>
      </c>
      <c r="I8" s="1">
        <v>61611</v>
      </c>
      <c r="J8" s="2">
        <v>44942.68636709491</v>
      </c>
      <c r="K8" s="1">
        <v>63490</v>
      </c>
      <c r="L8" s="2">
        <v>45426.724763240738</v>
      </c>
      <c r="N8" t="s">
        <v>55</v>
      </c>
      <c r="O8" t="s">
        <v>28</v>
      </c>
      <c r="P8" t="s">
        <v>29</v>
      </c>
      <c r="Q8">
        <v>4</v>
      </c>
      <c r="R8" t="s">
        <v>30</v>
      </c>
      <c r="S8" t="s">
        <v>29</v>
      </c>
      <c r="T8" t="s">
        <v>31</v>
      </c>
      <c r="U8">
        <v>3</v>
      </c>
      <c r="V8" t="s">
        <v>56</v>
      </c>
      <c r="W8">
        <v>1</v>
      </c>
      <c r="X8" t="s">
        <v>31</v>
      </c>
      <c r="Y8" t="s">
        <v>57</v>
      </c>
      <c r="Z8" t="s">
        <v>58</v>
      </c>
      <c r="AA8" t="s">
        <v>28</v>
      </c>
    </row>
    <row r="9" spans="1:27" x14ac:dyDescent="0.45">
      <c r="A9" s="1">
        <v>61611</v>
      </c>
      <c r="B9">
        <v>248</v>
      </c>
      <c r="C9" t="str">
        <f>VLOOKUP(B9,[1]cmn_faculties_202509011142!$A:$C,3,FALSE)</f>
        <v>人間科学部</v>
      </c>
      <c r="D9">
        <v>410</v>
      </c>
      <c r="E9" t="s">
        <v>59</v>
      </c>
      <c r="F9" t="s">
        <v>25</v>
      </c>
      <c r="G9" t="s">
        <v>36</v>
      </c>
      <c r="H9">
        <v>0</v>
      </c>
      <c r="I9" s="1">
        <v>61611</v>
      </c>
      <c r="J9" s="2">
        <v>44948.912740046297</v>
      </c>
      <c r="K9" s="1">
        <v>63490</v>
      </c>
      <c r="L9" s="2">
        <v>45426.724915775463</v>
      </c>
      <c r="N9" t="s">
        <v>60</v>
      </c>
      <c r="O9" t="s">
        <v>28</v>
      </c>
      <c r="P9" t="s">
        <v>29</v>
      </c>
      <c r="Q9">
        <v>4</v>
      </c>
      <c r="R9" t="s">
        <v>30</v>
      </c>
      <c r="S9" t="s">
        <v>29</v>
      </c>
      <c r="T9" t="s">
        <v>31</v>
      </c>
      <c r="U9">
        <v>4</v>
      </c>
      <c r="V9" t="s">
        <v>61</v>
      </c>
      <c r="W9">
        <v>1</v>
      </c>
      <c r="X9" t="s">
        <v>31</v>
      </c>
      <c r="Y9" t="s">
        <v>62</v>
      </c>
      <c r="Z9" t="s">
        <v>63</v>
      </c>
      <c r="AA9" t="s">
        <v>28</v>
      </c>
    </row>
    <row r="10" spans="1:27" x14ac:dyDescent="0.45">
      <c r="A10" s="1">
        <v>61611</v>
      </c>
      <c r="B10">
        <v>248</v>
      </c>
      <c r="C10" t="str">
        <f>VLOOKUP(B10,[1]cmn_faculties_202509011142!$A:$C,3,FALSE)</f>
        <v>人間科学部</v>
      </c>
      <c r="D10">
        <v>411</v>
      </c>
      <c r="E10" t="s">
        <v>64</v>
      </c>
      <c r="F10" t="s">
        <v>25</v>
      </c>
      <c r="G10" t="s">
        <v>36</v>
      </c>
      <c r="H10">
        <v>0</v>
      </c>
      <c r="I10" s="1">
        <v>61611</v>
      </c>
      <c r="J10" s="2">
        <v>44948.912740138891</v>
      </c>
      <c r="K10" s="1">
        <v>63490</v>
      </c>
      <c r="L10" s="2">
        <v>45426.725162662035</v>
      </c>
      <c r="N10" t="s">
        <v>65</v>
      </c>
      <c r="O10" t="s">
        <v>28</v>
      </c>
      <c r="P10" t="s">
        <v>29</v>
      </c>
      <c r="Q10">
        <v>4</v>
      </c>
      <c r="R10" t="s">
        <v>30</v>
      </c>
      <c r="S10" t="s">
        <v>29</v>
      </c>
      <c r="T10" t="s">
        <v>31</v>
      </c>
      <c r="U10">
        <v>5</v>
      </c>
      <c r="V10" t="s">
        <v>66</v>
      </c>
      <c r="W10">
        <v>1</v>
      </c>
      <c r="X10" t="s">
        <v>31</v>
      </c>
      <c r="Y10" t="s">
        <v>67</v>
      </c>
      <c r="Z10" t="s">
        <v>68</v>
      </c>
      <c r="AA10" t="s">
        <v>28</v>
      </c>
    </row>
    <row r="11" spans="1:27" x14ac:dyDescent="0.45">
      <c r="A11" s="1">
        <v>61611</v>
      </c>
      <c r="B11">
        <v>254</v>
      </c>
      <c r="C11" t="str">
        <f>VLOOKUP(B11,[1]cmn_faculties_202509011142!$A:$C,3,FALSE)</f>
        <v>外国語学部</v>
      </c>
      <c r="D11">
        <v>407</v>
      </c>
      <c r="E11" t="s">
        <v>69</v>
      </c>
      <c r="F11" t="s">
        <v>25</v>
      </c>
      <c r="G11" t="s">
        <v>36</v>
      </c>
      <c r="H11">
        <v>0</v>
      </c>
      <c r="I11" s="1">
        <v>61611</v>
      </c>
      <c r="J11" s="2">
        <v>44948.912739548614</v>
      </c>
      <c r="K11" s="1">
        <v>63490</v>
      </c>
      <c r="L11" s="2">
        <v>45426.729029560185</v>
      </c>
      <c r="N11" t="s">
        <v>70</v>
      </c>
      <c r="O11" t="s">
        <v>28</v>
      </c>
      <c r="P11" t="s">
        <v>29</v>
      </c>
      <c r="Q11">
        <v>4</v>
      </c>
      <c r="R11" t="s">
        <v>30</v>
      </c>
      <c r="S11" t="s">
        <v>29</v>
      </c>
      <c r="T11" t="s">
        <v>31</v>
      </c>
      <c r="U11">
        <v>18</v>
      </c>
      <c r="V11" t="s">
        <v>71</v>
      </c>
      <c r="W11">
        <v>1</v>
      </c>
      <c r="X11" t="s">
        <v>31</v>
      </c>
      <c r="Y11" t="s">
        <v>72</v>
      </c>
      <c r="Z11" t="s">
        <v>73</v>
      </c>
      <c r="AA11" t="s">
        <v>28</v>
      </c>
    </row>
    <row r="12" spans="1:27" x14ac:dyDescent="0.45">
      <c r="A12" s="1">
        <v>61611</v>
      </c>
      <c r="B12">
        <v>255</v>
      </c>
      <c r="C12" t="str">
        <f>VLOOKUP(B12,[1]cmn_faculties_202509011142!$A:$C,3,FALSE)</f>
        <v>国際学部</v>
      </c>
      <c r="D12">
        <v>412</v>
      </c>
      <c r="E12" t="s">
        <v>74</v>
      </c>
      <c r="F12" t="s">
        <v>25</v>
      </c>
      <c r="G12" t="s">
        <v>36</v>
      </c>
      <c r="H12">
        <v>0</v>
      </c>
      <c r="I12" s="1">
        <v>61611</v>
      </c>
      <c r="J12" s="2">
        <v>44948.912740231484</v>
      </c>
      <c r="K12" s="1">
        <v>63490</v>
      </c>
      <c r="L12" s="2">
        <v>45426.725441504626</v>
      </c>
      <c r="N12" t="s">
        <v>75</v>
      </c>
      <c r="O12" t="s">
        <v>28</v>
      </c>
      <c r="P12" t="s">
        <v>29</v>
      </c>
      <c r="Q12">
        <v>4</v>
      </c>
      <c r="R12" t="s">
        <v>30</v>
      </c>
      <c r="S12" t="s">
        <v>29</v>
      </c>
      <c r="T12" t="s">
        <v>31</v>
      </c>
      <c r="U12">
        <v>7</v>
      </c>
      <c r="V12" t="s">
        <v>76</v>
      </c>
      <c r="W12">
        <v>1</v>
      </c>
      <c r="X12" t="s">
        <v>31</v>
      </c>
      <c r="Y12" t="s">
        <v>77</v>
      </c>
      <c r="Z12" t="s">
        <v>78</v>
      </c>
      <c r="AA12" t="s">
        <v>28</v>
      </c>
    </row>
    <row r="13" spans="1:27" x14ac:dyDescent="0.45">
      <c r="A13" s="1">
        <v>61611</v>
      </c>
      <c r="B13">
        <v>255</v>
      </c>
      <c r="C13" t="str">
        <f>VLOOKUP(B13,[1]cmn_faculties_202509011142!$A:$C,3,FALSE)</f>
        <v>国際学部</v>
      </c>
      <c r="D13">
        <v>413</v>
      </c>
      <c r="E13" t="s">
        <v>79</v>
      </c>
      <c r="F13" t="s">
        <v>25</v>
      </c>
      <c r="G13" t="s">
        <v>36</v>
      </c>
      <c r="H13">
        <v>0</v>
      </c>
      <c r="I13" s="1">
        <v>61611</v>
      </c>
      <c r="J13" s="2">
        <v>44948.912740324071</v>
      </c>
      <c r="K13" s="1">
        <v>63490</v>
      </c>
      <c r="L13" s="2">
        <v>45426.725607534725</v>
      </c>
      <c r="N13" t="s">
        <v>80</v>
      </c>
      <c r="O13" t="s">
        <v>28</v>
      </c>
      <c r="P13" t="s">
        <v>29</v>
      </c>
      <c r="Q13">
        <v>4</v>
      </c>
      <c r="R13" t="s">
        <v>30</v>
      </c>
      <c r="S13" t="s">
        <v>29</v>
      </c>
      <c r="T13" t="s">
        <v>31</v>
      </c>
      <c r="U13">
        <v>8</v>
      </c>
      <c r="V13" t="s">
        <v>81</v>
      </c>
      <c r="W13">
        <v>1</v>
      </c>
      <c r="X13" t="s">
        <v>31</v>
      </c>
      <c r="Y13" t="s">
        <v>77</v>
      </c>
      <c r="Z13" t="s">
        <v>78</v>
      </c>
      <c r="AA13" t="s">
        <v>28</v>
      </c>
    </row>
    <row r="14" spans="1:27" x14ac:dyDescent="0.45">
      <c r="A14" s="1">
        <v>61611</v>
      </c>
      <c r="B14">
        <v>265</v>
      </c>
      <c r="C14" t="str">
        <f>VLOOKUP(B14,[1]cmn_faculties_202509011142!$A:$C,3,FALSE)</f>
        <v>医療保健科学部</v>
      </c>
      <c r="D14">
        <v>421</v>
      </c>
      <c r="E14" t="s">
        <v>82</v>
      </c>
      <c r="F14" t="s">
        <v>25</v>
      </c>
      <c r="G14" t="s">
        <v>36</v>
      </c>
      <c r="H14">
        <v>0</v>
      </c>
      <c r="I14" s="1">
        <v>61611</v>
      </c>
      <c r="J14" s="2">
        <v>44959.500946504631</v>
      </c>
      <c r="K14" s="1">
        <v>63267</v>
      </c>
      <c r="L14" s="2">
        <v>45686.392013425924</v>
      </c>
      <c r="N14" t="s">
        <v>83</v>
      </c>
      <c r="O14" t="s">
        <v>28</v>
      </c>
      <c r="P14" t="s">
        <v>29</v>
      </c>
      <c r="Q14">
        <v>4</v>
      </c>
      <c r="R14" t="s">
        <v>30</v>
      </c>
      <c r="S14" t="s">
        <v>29</v>
      </c>
      <c r="T14" t="s">
        <v>31</v>
      </c>
      <c r="U14">
        <v>9</v>
      </c>
      <c r="V14" t="s">
        <v>61</v>
      </c>
      <c r="W14">
        <v>1</v>
      </c>
      <c r="X14" t="s">
        <v>31</v>
      </c>
      <c r="Y14" t="s">
        <v>62</v>
      </c>
      <c r="Z14" t="s">
        <v>63</v>
      </c>
      <c r="AA14" t="s">
        <v>28</v>
      </c>
    </row>
    <row r="15" spans="1:27" x14ac:dyDescent="0.45">
      <c r="A15" s="1">
        <v>61611</v>
      </c>
      <c r="B15">
        <v>265</v>
      </c>
      <c r="C15" t="str">
        <f>VLOOKUP(B15,[1]cmn_faculties_202509011142!$A:$C,3,FALSE)</f>
        <v>医療保健科学部</v>
      </c>
      <c r="D15">
        <v>420</v>
      </c>
      <c r="E15" t="s">
        <v>84</v>
      </c>
      <c r="F15" t="s">
        <v>25</v>
      </c>
      <c r="G15" t="s">
        <v>36</v>
      </c>
      <c r="H15">
        <v>0</v>
      </c>
      <c r="I15" s="1">
        <v>61611</v>
      </c>
      <c r="J15" s="2">
        <v>44958.562358819443</v>
      </c>
      <c r="K15" s="1">
        <v>63267</v>
      </c>
      <c r="L15" s="2">
        <v>45686.392196238427</v>
      </c>
      <c r="N15" t="s">
        <v>85</v>
      </c>
      <c r="O15" t="s">
        <v>28</v>
      </c>
      <c r="P15" t="s">
        <v>29</v>
      </c>
      <c r="Q15">
        <v>4</v>
      </c>
      <c r="R15" t="s">
        <v>30</v>
      </c>
      <c r="S15" t="s">
        <v>29</v>
      </c>
      <c r="T15" t="s">
        <v>31</v>
      </c>
      <c r="U15">
        <v>10</v>
      </c>
      <c r="V15" t="s">
        <v>86</v>
      </c>
      <c r="W15">
        <v>1</v>
      </c>
      <c r="X15" t="s">
        <v>31</v>
      </c>
      <c r="Y15" t="s">
        <v>52</v>
      </c>
      <c r="Z15" t="s">
        <v>53</v>
      </c>
      <c r="AA15" t="s">
        <v>28</v>
      </c>
    </row>
    <row r="16" spans="1:27" x14ac:dyDescent="0.45">
      <c r="A16" s="1">
        <v>61611</v>
      </c>
      <c r="B16">
        <v>265</v>
      </c>
      <c r="C16" t="str">
        <f>VLOOKUP(B16,[1]cmn_faculties_202509011142!$A:$C,3,FALSE)</f>
        <v>医療保健科学部</v>
      </c>
      <c r="D16">
        <v>424</v>
      </c>
      <c r="E16" t="s">
        <v>87</v>
      </c>
      <c r="F16" t="s">
        <v>25</v>
      </c>
      <c r="G16" t="s">
        <v>36</v>
      </c>
      <c r="H16">
        <v>0</v>
      </c>
      <c r="I16" s="1">
        <v>61611</v>
      </c>
      <c r="J16" s="2">
        <v>44963.39071216435</v>
      </c>
      <c r="K16" s="1">
        <v>63267</v>
      </c>
      <c r="L16" s="2">
        <v>45686.392340752318</v>
      </c>
      <c r="N16" t="s">
        <v>88</v>
      </c>
      <c r="O16" t="s">
        <v>28</v>
      </c>
      <c r="P16" t="s">
        <v>29</v>
      </c>
      <c r="Q16">
        <v>4</v>
      </c>
      <c r="R16" t="s">
        <v>30</v>
      </c>
      <c r="S16" t="s">
        <v>29</v>
      </c>
      <c r="T16" t="s">
        <v>31</v>
      </c>
      <c r="U16">
        <v>11</v>
      </c>
      <c r="V16" t="s">
        <v>86</v>
      </c>
      <c r="W16">
        <v>1</v>
      </c>
      <c r="X16" t="s">
        <v>31</v>
      </c>
      <c r="Y16" t="s">
        <v>57</v>
      </c>
      <c r="Z16" t="s">
        <v>58</v>
      </c>
      <c r="AA16" t="s">
        <v>28</v>
      </c>
    </row>
    <row r="17" spans="1:27" x14ac:dyDescent="0.45">
      <c r="A17" s="1">
        <v>61611</v>
      </c>
      <c r="B17">
        <v>256</v>
      </c>
      <c r="C17" t="str">
        <f>VLOOKUP(B17,[1]cmn_faculties_202509011142!$A:$C,3,FALSE)</f>
        <v>大学院</v>
      </c>
      <c r="D17">
        <v>414</v>
      </c>
      <c r="E17" t="s">
        <v>89</v>
      </c>
      <c r="F17" t="s">
        <v>25</v>
      </c>
      <c r="G17" t="s">
        <v>26</v>
      </c>
      <c r="H17">
        <v>0</v>
      </c>
      <c r="I17" s="1">
        <v>61611</v>
      </c>
      <c r="J17" s="2">
        <v>44948.912740405096</v>
      </c>
      <c r="K17" s="1">
        <v>61611</v>
      </c>
      <c r="L17" s="2">
        <v>45681.708775289349</v>
      </c>
      <c r="N17" t="s">
        <v>90</v>
      </c>
      <c r="O17" t="s">
        <v>28</v>
      </c>
      <c r="P17" t="s">
        <v>29</v>
      </c>
      <c r="Q17">
        <v>2</v>
      </c>
      <c r="R17" t="s">
        <v>30</v>
      </c>
      <c r="S17" t="s">
        <v>29</v>
      </c>
      <c r="T17" t="s">
        <v>31</v>
      </c>
      <c r="U17">
        <v>13</v>
      </c>
      <c r="V17" t="s">
        <v>91</v>
      </c>
      <c r="W17">
        <v>1</v>
      </c>
      <c r="X17" t="s">
        <v>31</v>
      </c>
      <c r="Y17" t="s">
        <v>92</v>
      </c>
      <c r="Z17" t="s">
        <v>93</v>
      </c>
      <c r="AA17" t="s">
        <v>28</v>
      </c>
    </row>
    <row r="18" spans="1:27" x14ac:dyDescent="0.45">
      <c r="A18" s="1">
        <v>61611</v>
      </c>
      <c r="B18">
        <v>256</v>
      </c>
      <c r="C18" t="str">
        <f>VLOOKUP(B18,[1]cmn_faculties_202509011142!$A:$C,3,FALSE)</f>
        <v>大学院</v>
      </c>
      <c r="D18">
        <v>415</v>
      </c>
      <c r="E18" t="s">
        <v>94</v>
      </c>
      <c r="F18" t="s">
        <v>25</v>
      </c>
      <c r="G18" t="s">
        <v>36</v>
      </c>
      <c r="H18">
        <v>0</v>
      </c>
      <c r="I18" s="1">
        <v>61611</v>
      </c>
      <c r="J18" s="2">
        <v>44948.912740486114</v>
      </c>
      <c r="K18" s="1">
        <v>61611</v>
      </c>
      <c r="L18" s="2">
        <v>45681.7089868287</v>
      </c>
      <c r="N18" t="s">
        <v>95</v>
      </c>
      <c r="O18" t="s">
        <v>28</v>
      </c>
      <c r="P18" t="s">
        <v>29</v>
      </c>
      <c r="Q18">
        <v>2</v>
      </c>
      <c r="R18" t="s">
        <v>30</v>
      </c>
      <c r="S18" t="s">
        <v>29</v>
      </c>
      <c r="T18" t="s">
        <v>31</v>
      </c>
      <c r="U18">
        <v>14</v>
      </c>
      <c r="V18" t="s">
        <v>96</v>
      </c>
      <c r="W18">
        <v>1</v>
      </c>
      <c r="X18" t="s">
        <v>31</v>
      </c>
      <c r="Y18" t="s">
        <v>97</v>
      </c>
      <c r="Z18" t="s">
        <v>98</v>
      </c>
      <c r="AA18" t="s">
        <v>28</v>
      </c>
    </row>
    <row r="19" spans="1:27" x14ac:dyDescent="0.45">
      <c r="A19" s="1">
        <v>61611</v>
      </c>
      <c r="B19">
        <v>256</v>
      </c>
      <c r="C19" t="str">
        <f>VLOOKUP(B19,[1]cmn_faculties_202509011142!$A:$C,3,FALSE)</f>
        <v>大学院</v>
      </c>
      <c r="D19">
        <v>416</v>
      </c>
      <c r="E19" t="s">
        <v>99</v>
      </c>
      <c r="F19" t="s">
        <v>25</v>
      </c>
      <c r="G19" t="s">
        <v>36</v>
      </c>
      <c r="H19">
        <v>0</v>
      </c>
      <c r="I19" s="1">
        <v>61611</v>
      </c>
      <c r="J19" s="2">
        <v>44948.912740567132</v>
      </c>
      <c r="K19" s="1">
        <v>61611</v>
      </c>
      <c r="L19" s="2">
        <v>45681.709181041668</v>
      </c>
      <c r="N19" t="s">
        <v>100</v>
      </c>
      <c r="O19" t="s">
        <v>28</v>
      </c>
      <c r="P19" t="s">
        <v>29</v>
      </c>
      <c r="Q19">
        <v>2</v>
      </c>
      <c r="R19" t="s">
        <v>30</v>
      </c>
      <c r="S19" t="s">
        <v>29</v>
      </c>
      <c r="T19" t="s">
        <v>31</v>
      </c>
      <c r="U19">
        <v>15</v>
      </c>
      <c r="V19" t="s">
        <v>101</v>
      </c>
      <c r="W19">
        <v>1</v>
      </c>
      <c r="X19" t="s">
        <v>31</v>
      </c>
      <c r="Y19" t="s">
        <v>102</v>
      </c>
      <c r="Z19" t="s">
        <v>103</v>
      </c>
      <c r="AA19" t="s">
        <v>28</v>
      </c>
    </row>
    <row r="20" spans="1:27" x14ac:dyDescent="0.45">
      <c r="A20" s="1">
        <v>61611</v>
      </c>
      <c r="B20">
        <v>256</v>
      </c>
      <c r="C20" t="str">
        <f>VLOOKUP(B20,[1]cmn_faculties_202509011142!$A:$C,3,FALSE)</f>
        <v>大学院</v>
      </c>
      <c r="D20">
        <v>417</v>
      </c>
      <c r="E20" t="s">
        <v>104</v>
      </c>
      <c r="F20" t="s">
        <v>25</v>
      </c>
      <c r="G20" t="s">
        <v>36</v>
      </c>
      <c r="H20">
        <v>0</v>
      </c>
      <c r="I20" s="1">
        <v>61611</v>
      </c>
      <c r="J20" s="2">
        <v>44948.912740648149</v>
      </c>
      <c r="K20" s="1">
        <v>61611</v>
      </c>
      <c r="L20" s="2">
        <v>45681.709364016206</v>
      </c>
      <c r="N20" t="s">
        <v>105</v>
      </c>
      <c r="O20" t="s">
        <v>28</v>
      </c>
      <c r="P20" t="s">
        <v>29</v>
      </c>
      <c r="Q20">
        <v>2</v>
      </c>
      <c r="R20" t="s">
        <v>30</v>
      </c>
      <c r="S20" t="s">
        <v>29</v>
      </c>
      <c r="T20" t="s">
        <v>31</v>
      </c>
      <c r="U20">
        <v>16</v>
      </c>
      <c r="V20" t="s">
        <v>106</v>
      </c>
      <c r="W20">
        <v>1</v>
      </c>
      <c r="X20" t="s">
        <v>31</v>
      </c>
      <c r="Y20" t="s">
        <v>107</v>
      </c>
      <c r="Z20" t="s">
        <v>108</v>
      </c>
      <c r="AA20" t="s">
        <v>28</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4EDE9-16AE-4A0A-A729-2FE32C365FE9}">
  <dimension ref="B1:Z21"/>
  <sheetViews>
    <sheetView workbookViewId="0">
      <selection activeCell="B8" sqref="B8"/>
    </sheetView>
  </sheetViews>
  <sheetFormatPr defaultRowHeight="18" x14ac:dyDescent="0.45"/>
  <cols>
    <col min="4" max="4" width="37.69921875" bestFit="1" customWidth="1"/>
    <col min="13" max="13" width="13.09765625" customWidth="1"/>
    <col min="14" max="14" width="11.69921875" customWidth="1"/>
  </cols>
  <sheetData>
    <row r="1" spans="2:26" x14ac:dyDescent="0.45">
      <c r="B1" t="s">
        <v>0</v>
      </c>
      <c r="C1" t="s">
        <v>1</v>
      </c>
      <c r="D1" t="s">
        <v>2</v>
      </c>
      <c r="E1" t="s">
        <v>3</v>
      </c>
      <c r="F1" t="s">
        <v>4</v>
      </c>
      <c r="G1" t="s">
        <v>5</v>
      </c>
      <c r="H1" t="s">
        <v>6</v>
      </c>
      <c r="I1" t="s">
        <v>7</v>
      </c>
      <c r="J1" t="s">
        <v>8</v>
      </c>
      <c r="K1" t="s">
        <v>9</v>
      </c>
      <c r="L1" t="s">
        <v>143</v>
      </c>
      <c r="M1" t="s">
        <v>10</v>
      </c>
      <c r="N1" t="s">
        <v>11</v>
      </c>
      <c r="O1" t="s">
        <v>12</v>
      </c>
      <c r="P1" t="s">
        <v>13</v>
      </c>
      <c r="Q1" t="s">
        <v>14</v>
      </c>
      <c r="R1" t="s">
        <v>15</v>
      </c>
      <c r="S1" t="s">
        <v>16</v>
      </c>
      <c r="T1" t="s">
        <v>17</v>
      </c>
      <c r="U1" t="s">
        <v>18</v>
      </c>
      <c r="V1" t="s">
        <v>19</v>
      </c>
      <c r="W1" t="s">
        <v>20</v>
      </c>
      <c r="X1" t="s">
        <v>21</v>
      </c>
      <c r="Y1" t="s">
        <v>22</v>
      </c>
      <c r="Z1" t="s">
        <v>23</v>
      </c>
    </row>
    <row r="2" spans="2:26" x14ac:dyDescent="0.45">
      <c r="B2">
        <v>419</v>
      </c>
      <c r="C2" s="1">
        <v>61611</v>
      </c>
      <c r="D2" t="s">
        <v>144</v>
      </c>
      <c r="E2" t="s">
        <v>25</v>
      </c>
      <c r="F2" t="s">
        <v>36</v>
      </c>
      <c r="G2">
        <v>1</v>
      </c>
      <c r="H2" s="1">
        <v>61611</v>
      </c>
      <c r="I2" s="2">
        <v>44958.54708271991</v>
      </c>
      <c r="J2" s="1">
        <v>61611</v>
      </c>
      <c r="K2" s="2">
        <v>44966.842916354166</v>
      </c>
      <c r="L2">
        <v>264</v>
      </c>
      <c r="M2" t="s">
        <v>29</v>
      </c>
      <c r="N2" t="s">
        <v>28</v>
      </c>
      <c r="O2" t="s">
        <v>29</v>
      </c>
      <c r="P2">
        <v>4</v>
      </c>
      <c r="Q2" t="s">
        <v>30</v>
      </c>
      <c r="R2" t="s">
        <v>29</v>
      </c>
      <c r="S2" t="s">
        <v>31</v>
      </c>
      <c r="T2">
        <v>16</v>
      </c>
      <c r="U2" t="s">
        <v>37</v>
      </c>
      <c r="V2" t="s">
        <v>145</v>
      </c>
      <c r="W2" t="s">
        <v>31</v>
      </c>
      <c r="X2" t="s">
        <v>33</v>
      </c>
      <c r="Y2" t="s">
        <v>34</v>
      </c>
      <c r="Z2" t="s">
        <v>28</v>
      </c>
    </row>
    <row r="3" spans="2:26" x14ac:dyDescent="0.45">
      <c r="B3">
        <v>418</v>
      </c>
      <c r="C3" s="1">
        <v>61611</v>
      </c>
      <c r="D3" t="s">
        <v>24</v>
      </c>
      <c r="E3" t="s">
        <v>25</v>
      </c>
      <c r="F3" t="s">
        <v>26</v>
      </c>
      <c r="G3">
        <v>0</v>
      </c>
      <c r="H3" s="1">
        <v>61611</v>
      </c>
      <c r="I3" s="2">
        <v>44948.912740740743</v>
      </c>
      <c r="J3" s="1">
        <v>61611</v>
      </c>
      <c r="K3" s="2">
        <v>45685.694277199073</v>
      </c>
      <c r="L3">
        <v>257</v>
      </c>
      <c r="M3" t="s">
        <v>27</v>
      </c>
      <c r="N3" t="s">
        <v>28</v>
      </c>
      <c r="O3" t="s">
        <v>29</v>
      </c>
      <c r="P3">
        <v>1</v>
      </c>
      <c r="Q3" t="s">
        <v>30</v>
      </c>
      <c r="R3" t="s">
        <v>29</v>
      </c>
      <c r="S3" t="s">
        <v>31</v>
      </c>
      <c r="T3">
        <v>17</v>
      </c>
      <c r="U3" t="s">
        <v>32</v>
      </c>
      <c r="V3">
        <v>1</v>
      </c>
      <c r="W3" t="s">
        <v>31</v>
      </c>
      <c r="X3" t="s">
        <v>33</v>
      </c>
      <c r="Y3" t="s">
        <v>34</v>
      </c>
      <c r="Z3" t="s">
        <v>28</v>
      </c>
    </row>
    <row r="4" spans="2:26" x14ac:dyDescent="0.45">
      <c r="B4">
        <v>572</v>
      </c>
      <c r="C4" s="1">
        <v>61611</v>
      </c>
      <c r="D4" t="s">
        <v>35</v>
      </c>
      <c r="E4" t="s">
        <v>25</v>
      </c>
      <c r="F4" t="s">
        <v>36</v>
      </c>
      <c r="G4">
        <v>0</v>
      </c>
      <c r="H4" s="1">
        <v>61611</v>
      </c>
      <c r="I4" s="2">
        <v>45747.704256134261</v>
      </c>
      <c r="J4" s="1">
        <v>61611</v>
      </c>
      <c r="K4" s="2">
        <v>45747.704256134261</v>
      </c>
      <c r="L4">
        <v>257</v>
      </c>
      <c r="M4" t="s">
        <v>29</v>
      </c>
      <c r="N4" t="s">
        <v>28</v>
      </c>
      <c r="O4" t="s">
        <v>29</v>
      </c>
      <c r="P4">
        <v>1</v>
      </c>
      <c r="Q4" t="s">
        <v>30</v>
      </c>
      <c r="R4" t="s">
        <v>29</v>
      </c>
      <c r="S4" t="s">
        <v>31</v>
      </c>
      <c r="T4">
        <v>0</v>
      </c>
      <c r="U4" t="s">
        <v>37</v>
      </c>
      <c r="V4">
        <v>1</v>
      </c>
      <c r="W4" t="s">
        <v>31</v>
      </c>
      <c r="X4" t="s">
        <v>33</v>
      </c>
      <c r="Y4" t="s">
        <v>34</v>
      </c>
      <c r="Z4" t="s">
        <v>28</v>
      </c>
    </row>
    <row r="5" spans="2:26" x14ac:dyDescent="0.45">
      <c r="B5">
        <v>481</v>
      </c>
      <c r="C5" s="1">
        <v>61611</v>
      </c>
      <c r="D5" t="s">
        <v>38</v>
      </c>
      <c r="E5" t="s">
        <v>25</v>
      </c>
      <c r="F5" t="s">
        <v>36</v>
      </c>
      <c r="G5">
        <v>0</v>
      </c>
      <c r="H5" s="1">
        <v>61611</v>
      </c>
      <c r="I5" s="2">
        <v>45272.640730347222</v>
      </c>
      <c r="J5" s="1">
        <v>61611</v>
      </c>
      <c r="K5" s="2">
        <v>45681.711185196757</v>
      </c>
      <c r="L5">
        <v>248</v>
      </c>
      <c r="M5" t="s">
        <v>39</v>
      </c>
      <c r="N5" t="s">
        <v>28</v>
      </c>
      <c r="O5" t="s">
        <v>29</v>
      </c>
      <c r="P5">
        <v>4</v>
      </c>
      <c r="Q5" t="s">
        <v>30</v>
      </c>
      <c r="R5" t="s">
        <v>29</v>
      </c>
      <c r="S5" t="s">
        <v>31</v>
      </c>
      <c r="T5">
        <v>6</v>
      </c>
      <c r="U5" t="s">
        <v>40</v>
      </c>
      <c r="V5">
        <v>1</v>
      </c>
      <c r="W5" t="s">
        <v>31</v>
      </c>
      <c r="X5" t="s">
        <v>41</v>
      </c>
      <c r="Y5" t="s">
        <v>42</v>
      </c>
      <c r="Z5" t="s">
        <v>28</v>
      </c>
    </row>
    <row r="6" spans="2:26" x14ac:dyDescent="0.45">
      <c r="B6">
        <v>408</v>
      </c>
      <c r="C6" s="1">
        <v>61611</v>
      </c>
      <c r="D6" t="s">
        <v>43</v>
      </c>
      <c r="E6" t="s">
        <v>25</v>
      </c>
      <c r="F6" t="s">
        <v>36</v>
      </c>
      <c r="G6">
        <v>0</v>
      </c>
      <c r="H6" s="1">
        <v>61611</v>
      </c>
      <c r="I6" s="2">
        <v>44948.912739733794</v>
      </c>
      <c r="J6" s="1">
        <v>63490</v>
      </c>
      <c r="K6" s="2">
        <v>45426.724382499997</v>
      </c>
      <c r="L6">
        <v>248</v>
      </c>
      <c r="M6" t="s">
        <v>44</v>
      </c>
      <c r="N6" t="s">
        <v>28</v>
      </c>
      <c r="O6" t="s">
        <v>29</v>
      </c>
      <c r="P6">
        <v>4</v>
      </c>
      <c r="Q6" t="s">
        <v>30</v>
      </c>
      <c r="R6" t="s">
        <v>29</v>
      </c>
      <c r="S6" t="s">
        <v>31</v>
      </c>
      <c r="T6">
        <v>1</v>
      </c>
      <c r="U6" t="s">
        <v>45</v>
      </c>
      <c r="V6">
        <v>1</v>
      </c>
      <c r="W6" t="s">
        <v>31</v>
      </c>
      <c r="X6" t="s">
        <v>46</v>
      </c>
      <c r="Y6" t="s">
        <v>47</v>
      </c>
      <c r="Z6" t="s">
        <v>28</v>
      </c>
    </row>
    <row r="7" spans="2:26" x14ac:dyDescent="0.45">
      <c r="B7">
        <v>503</v>
      </c>
      <c r="C7" s="1">
        <v>61611</v>
      </c>
      <c r="D7" t="s">
        <v>48</v>
      </c>
      <c r="E7" t="s">
        <v>25</v>
      </c>
      <c r="F7" t="s">
        <v>36</v>
      </c>
      <c r="G7">
        <v>0</v>
      </c>
      <c r="H7" s="1">
        <v>61611</v>
      </c>
      <c r="I7" s="2">
        <v>45365.533144386573</v>
      </c>
      <c r="J7" s="1">
        <v>63490</v>
      </c>
      <c r="K7" s="2">
        <v>45426.727200381945</v>
      </c>
      <c r="L7">
        <v>331</v>
      </c>
      <c r="M7" t="s">
        <v>48</v>
      </c>
      <c r="N7" t="s">
        <v>28</v>
      </c>
      <c r="O7" t="s">
        <v>29</v>
      </c>
      <c r="P7">
        <v>1</v>
      </c>
      <c r="Q7" t="s">
        <v>30</v>
      </c>
      <c r="R7" t="s">
        <v>29</v>
      </c>
      <c r="S7" t="s">
        <v>31</v>
      </c>
      <c r="T7">
        <v>12</v>
      </c>
      <c r="U7" t="s">
        <v>37</v>
      </c>
      <c r="V7">
        <v>1</v>
      </c>
      <c r="W7" t="s">
        <v>31</v>
      </c>
      <c r="X7" t="s">
        <v>33</v>
      </c>
      <c r="Y7" t="s">
        <v>34</v>
      </c>
      <c r="Z7" t="s">
        <v>28</v>
      </c>
    </row>
    <row r="8" spans="2:26" x14ac:dyDescent="0.45">
      <c r="B8">
        <v>409</v>
      </c>
      <c r="C8" s="1">
        <v>61611</v>
      </c>
      <c r="D8" t="s">
        <v>49</v>
      </c>
      <c r="E8" t="s">
        <v>25</v>
      </c>
      <c r="F8" t="s">
        <v>36</v>
      </c>
      <c r="G8">
        <v>0</v>
      </c>
      <c r="H8" s="1">
        <v>61611</v>
      </c>
      <c r="I8" s="2">
        <v>44948.91273984954</v>
      </c>
      <c r="J8" s="1">
        <v>63490</v>
      </c>
      <c r="K8" s="2">
        <v>45426.724527696759</v>
      </c>
      <c r="L8">
        <v>248</v>
      </c>
      <c r="M8" t="s">
        <v>50</v>
      </c>
      <c r="N8" t="s">
        <v>28</v>
      </c>
      <c r="O8" t="s">
        <v>29</v>
      </c>
      <c r="P8">
        <v>4</v>
      </c>
      <c r="Q8" t="s">
        <v>30</v>
      </c>
      <c r="R8" t="s">
        <v>29</v>
      </c>
      <c r="S8" t="s">
        <v>31</v>
      </c>
      <c r="T8">
        <v>2</v>
      </c>
      <c r="U8" t="s">
        <v>51</v>
      </c>
      <c r="V8">
        <v>1</v>
      </c>
      <c r="W8" t="s">
        <v>31</v>
      </c>
      <c r="X8" t="s">
        <v>52</v>
      </c>
      <c r="Y8" t="s">
        <v>53</v>
      </c>
      <c r="Z8" t="s">
        <v>28</v>
      </c>
    </row>
    <row r="9" spans="2:26" x14ac:dyDescent="0.45">
      <c r="B9">
        <v>401</v>
      </c>
      <c r="C9" s="1">
        <v>61611</v>
      </c>
      <c r="D9" t="s">
        <v>54</v>
      </c>
      <c r="E9" t="s">
        <v>25</v>
      </c>
      <c r="F9" t="s">
        <v>36</v>
      </c>
      <c r="G9">
        <v>0</v>
      </c>
      <c r="H9" s="1">
        <v>61611</v>
      </c>
      <c r="I9" s="2">
        <v>44942.68636709491</v>
      </c>
      <c r="J9" s="1">
        <v>63490</v>
      </c>
      <c r="K9" s="2">
        <v>45426.724763240738</v>
      </c>
      <c r="L9">
        <v>248</v>
      </c>
      <c r="M9" t="s">
        <v>55</v>
      </c>
      <c r="N9" t="s">
        <v>28</v>
      </c>
      <c r="O9" t="s">
        <v>29</v>
      </c>
      <c r="P9">
        <v>4</v>
      </c>
      <c r="Q9" t="s">
        <v>30</v>
      </c>
      <c r="R9" t="s">
        <v>29</v>
      </c>
      <c r="S9" t="s">
        <v>31</v>
      </c>
      <c r="T9">
        <v>3</v>
      </c>
      <c r="U9" t="s">
        <v>56</v>
      </c>
      <c r="V9">
        <v>1</v>
      </c>
      <c r="W9" t="s">
        <v>31</v>
      </c>
      <c r="X9" t="s">
        <v>57</v>
      </c>
      <c r="Y9" t="s">
        <v>58</v>
      </c>
      <c r="Z9" t="s">
        <v>28</v>
      </c>
    </row>
    <row r="10" spans="2:26" x14ac:dyDescent="0.45">
      <c r="B10">
        <v>410</v>
      </c>
      <c r="C10" s="1">
        <v>61611</v>
      </c>
      <c r="D10" t="s">
        <v>59</v>
      </c>
      <c r="E10" t="s">
        <v>25</v>
      </c>
      <c r="F10" t="s">
        <v>36</v>
      </c>
      <c r="G10">
        <v>0</v>
      </c>
      <c r="H10" s="1">
        <v>61611</v>
      </c>
      <c r="I10" s="2">
        <v>44948.912740046297</v>
      </c>
      <c r="J10" s="1">
        <v>63490</v>
      </c>
      <c r="K10" s="2">
        <v>45426.724915775463</v>
      </c>
      <c r="L10">
        <v>248</v>
      </c>
      <c r="M10" t="s">
        <v>60</v>
      </c>
      <c r="N10" t="s">
        <v>28</v>
      </c>
      <c r="O10" t="s">
        <v>29</v>
      </c>
      <c r="P10">
        <v>4</v>
      </c>
      <c r="Q10" t="s">
        <v>30</v>
      </c>
      <c r="R10" t="s">
        <v>29</v>
      </c>
      <c r="S10" t="s">
        <v>31</v>
      </c>
      <c r="T10">
        <v>4</v>
      </c>
      <c r="U10" t="s">
        <v>61</v>
      </c>
      <c r="V10">
        <v>1</v>
      </c>
      <c r="W10" t="s">
        <v>31</v>
      </c>
      <c r="X10" t="s">
        <v>62</v>
      </c>
      <c r="Y10" t="s">
        <v>63</v>
      </c>
      <c r="Z10" t="s">
        <v>28</v>
      </c>
    </row>
    <row r="11" spans="2:26" x14ac:dyDescent="0.45">
      <c r="B11">
        <v>411</v>
      </c>
      <c r="C11" s="1">
        <v>61611</v>
      </c>
      <c r="D11" t="s">
        <v>64</v>
      </c>
      <c r="E11" t="s">
        <v>25</v>
      </c>
      <c r="F11" t="s">
        <v>36</v>
      </c>
      <c r="G11">
        <v>0</v>
      </c>
      <c r="H11" s="1">
        <v>61611</v>
      </c>
      <c r="I11" s="2">
        <v>44948.912740138891</v>
      </c>
      <c r="J11" s="1">
        <v>63490</v>
      </c>
      <c r="K11" s="2">
        <v>45426.725162662035</v>
      </c>
      <c r="L11">
        <v>248</v>
      </c>
      <c r="M11" t="s">
        <v>65</v>
      </c>
      <c r="N11" t="s">
        <v>28</v>
      </c>
      <c r="O11" t="s">
        <v>29</v>
      </c>
      <c r="P11">
        <v>4</v>
      </c>
      <c r="Q11" t="s">
        <v>30</v>
      </c>
      <c r="R11" t="s">
        <v>29</v>
      </c>
      <c r="S11" t="s">
        <v>31</v>
      </c>
      <c r="T11">
        <v>5</v>
      </c>
      <c r="U11" t="s">
        <v>66</v>
      </c>
      <c r="V11">
        <v>1</v>
      </c>
      <c r="W11" t="s">
        <v>31</v>
      </c>
      <c r="X11" t="s">
        <v>67</v>
      </c>
      <c r="Y11" t="s">
        <v>68</v>
      </c>
      <c r="Z11" t="s">
        <v>28</v>
      </c>
    </row>
    <row r="12" spans="2:26" x14ac:dyDescent="0.45">
      <c r="B12">
        <v>407</v>
      </c>
      <c r="C12" s="1">
        <v>61611</v>
      </c>
      <c r="D12" t="s">
        <v>69</v>
      </c>
      <c r="E12" t="s">
        <v>25</v>
      </c>
      <c r="F12" t="s">
        <v>36</v>
      </c>
      <c r="G12">
        <v>0</v>
      </c>
      <c r="H12" s="1">
        <v>61611</v>
      </c>
      <c r="I12" s="2">
        <v>44948.912739548614</v>
      </c>
      <c r="J12" s="1">
        <v>63490</v>
      </c>
      <c r="K12" s="2">
        <v>45426.729029560185</v>
      </c>
      <c r="L12">
        <v>254</v>
      </c>
      <c r="M12" t="s">
        <v>70</v>
      </c>
      <c r="N12" t="s">
        <v>28</v>
      </c>
      <c r="O12" t="s">
        <v>29</v>
      </c>
      <c r="P12">
        <v>4</v>
      </c>
      <c r="Q12" t="s">
        <v>30</v>
      </c>
      <c r="R12" t="s">
        <v>29</v>
      </c>
      <c r="S12" t="s">
        <v>31</v>
      </c>
      <c r="T12">
        <v>18</v>
      </c>
      <c r="U12" t="s">
        <v>71</v>
      </c>
      <c r="V12">
        <v>1</v>
      </c>
      <c r="W12" t="s">
        <v>31</v>
      </c>
      <c r="X12" t="s">
        <v>72</v>
      </c>
      <c r="Y12" t="s">
        <v>73</v>
      </c>
      <c r="Z12" t="s">
        <v>28</v>
      </c>
    </row>
    <row r="13" spans="2:26" x14ac:dyDescent="0.45">
      <c r="B13">
        <v>412</v>
      </c>
      <c r="C13" s="1">
        <v>61611</v>
      </c>
      <c r="D13" t="s">
        <v>74</v>
      </c>
      <c r="E13" t="s">
        <v>25</v>
      </c>
      <c r="F13" t="s">
        <v>36</v>
      </c>
      <c r="G13">
        <v>0</v>
      </c>
      <c r="H13" s="1">
        <v>61611</v>
      </c>
      <c r="I13" s="2">
        <v>44948.912740231484</v>
      </c>
      <c r="J13" s="1">
        <v>63490</v>
      </c>
      <c r="K13" s="2">
        <v>45426.725441504626</v>
      </c>
      <c r="L13">
        <v>255</v>
      </c>
      <c r="M13" t="s">
        <v>75</v>
      </c>
      <c r="N13" t="s">
        <v>28</v>
      </c>
      <c r="O13" t="s">
        <v>29</v>
      </c>
      <c r="P13">
        <v>4</v>
      </c>
      <c r="Q13" t="s">
        <v>30</v>
      </c>
      <c r="R13" t="s">
        <v>29</v>
      </c>
      <c r="S13" t="s">
        <v>31</v>
      </c>
      <c r="T13">
        <v>7</v>
      </c>
      <c r="U13" t="s">
        <v>76</v>
      </c>
      <c r="V13">
        <v>1</v>
      </c>
      <c r="W13" t="s">
        <v>31</v>
      </c>
      <c r="X13" t="s">
        <v>77</v>
      </c>
      <c r="Y13" t="s">
        <v>78</v>
      </c>
      <c r="Z13" t="s">
        <v>28</v>
      </c>
    </row>
    <row r="14" spans="2:26" x14ac:dyDescent="0.45">
      <c r="B14">
        <v>413</v>
      </c>
      <c r="C14" s="1">
        <v>61611</v>
      </c>
      <c r="D14" t="s">
        <v>79</v>
      </c>
      <c r="E14" t="s">
        <v>25</v>
      </c>
      <c r="F14" t="s">
        <v>36</v>
      </c>
      <c r="G14">
        <v>0</v>
      </c>
      <c r="H14" s="1">
        <v>61611</v>
      </c>
      <c r="I14" s="2">
        <v>44948.912740324071</v>
      </c>
      <c r="J14" s="1">
        <v>63490</v>
      </c>
      <c r="K14" s="2">
        <v>45426.725607534725</v>
      </c>
      <c r="L14">
        <v>255</v>
      </c>
      <c r="M14" t="s">
        <v>80</v>
      </c>
      <c r="N14" t="s">
        <v>28</v>
      </c>
      <c r="O14" t="s">
        <v>29</v>
      </c>
      <c r="P14">
        <v>4</v>
      </c>
      <c r="Q14" t="s">
        <v>30</v>
      </c>
      <c r="R14" t="s">
        <v>29</v>
      </c>
      <c r="S14" t="s">
        <v>31</v>
      </c>
      <c r="T14">
        <v>8</v>
      </c>
      <c r="U14" t="s">
        <v>81</v>
      </c>
      <c r="V14">
        <v>1</v>
      </c>
      <c r="W14" t="s">
        <v>31</v>
      </c>
      <c r="X14" t="s">
        <v>77</v>
      </c>
      <c r="Y14" t="s">
        <v>78</v>
      </c>
      <c r="Z14" t="s">
        <v>28</v>
      </c>
    </row>
    <row r="15" spans="2:26" x14ac:dyDescent="0.45">
      <c r="B15">
        <v>421</v>
      </c>
      <c r="C15" s="1">
        <v>61611</v>
      </c>
      <c r="D15" t="s">
        <v>82</v>
      </c>
      <c r="E15" t="s">
        <v>25</v>
      </c>
      <c r="F15" t="s">
        <v>36</v>
      </c>
      <c r="G15">
        <v>0</v>
      </c>
      <c r="H15" s="1">
        <v>61611</v>
      </c>
      <c r="I15" s="2">
        <v>44959.500946504631</v>
      </c>
      <c r="J15" s="1">
        <v>63267</v>
      </c>
      <c r="K15" s="2">
        <v>45686.392013425924</v>
      </c>
      <c r="L15">
        <v>265</v>
      </c>
      <c r="M15" t="s">
        <v>83</v>
      </c>
      <c r="N15" t="s">
        <v>28</v>
      </c>
      <c r="O15" t="s">
        <v>29</v>
      </c>
      <c r="P15">
        <v>4</v>
      </c>
      <c r="Q15" t="s">
        <v>30</v>
      </c>
      <c r="R15" t="s">
        <v>29</v>
      </c>
      <c r="S15" t="s">
        <v>31</v>
      </c>
      <c r="T15">
        <v>9</v>
      </c>
      <c r="U15" t="s">
        <v>61</v>
      </c>
      <c r="V15">
        <v>1</v>
      </c>
      <c r="W15" t="s">
        <v>31</v>
      </c>
      <c r="X15" t="s">
        <v>62</v>
      </c>
      <c r="Y15" t="s">
        <v>63</v>
      </c>
      <c r="Z15" t="s">
        <v>28</v>
      </c>
    </row>
    <row r="16" spans="2:26" x14ac:dyDescent="0.45">
      <c r="B16">
        <v>420</v>
      </c>
      <c r="C16" s="1">
        <v>61611</v>
      </c>
      <c r="D16" t="s">
        <v>84</v>
      </c>
      <c r="E16" t="s">
        <v>25</v>
      </c>
      <c r="F16" t="s">
        <v>36</v>
      </c>
      <c r="G16">
        <v>0</v>
      </c>
      <c r="H16" s="1">
        <v>61611</v>
      </c>
      <c r="I16" s="2">
        <v>44958.562358819443</v>
      </c>
      <c r="J16" s="1">
        <v>63267</v>
      </c>
      <c r="K16" s="2">
        <v>45686.392196238427</v>
      </c>
      <c r="L16">
        <v>265</v>
      </c>
      <c r="M16" t="s">
        <v>85</v>
      </c>
      <c r="N16" t="s">
        <v>28</v>
      </c>
      <c r="O16" t="s">
        <v>29</v>
      </c>
      <c r="P16">
        <v>4</v>
      </c>
      <c r="Q16" t="s">
        <v>30</v>
      </c>
      <c r="R16" t="s">
        <v>29</v>
      </c>
      <c r="S16" t="s">
        <v>31</v>
      </c>
      <c r="T16">
        <v>10</v>
      </c>
      <c r="U16" t="s">
        <v>86</v>
      </c>
      <c r="V16">
        <v>1</v>
      </c>
      <c r="W16" t="s">
        <v>31</v>
      </c>
      <c r="X16" t="s">
        <v>52</v>
      </c>
      <c r="Y16" t="s">
        <v>53</v>
      </c>
      <c r="Z16" t="s">
        <v>28</v>
      </c>
    </row>
    <row r="17" spans="2:26" x14ac:dyDescent="0.45">
      <c r="B17">
        <v>424</v>
      </c>
      <c r="C17" s="1">
        <v>61611</v>
      </c>
      <c r="D17" t="s">
        <v>87</v>
      </c>
      <c r="E17" t="s">
        <v>25</v>
      </c>
      <c r="F17" t="s">
        <v>36</v>
      </c>
      <c r="G17">
        <v>0</v>
      </c>
      <c r="H17" s="1">
        <v>61611</v>
      </c>
      <c r="I17" s="2">
        <v>44963.39071216435</v>
      </c>
      <c r="J17" s="1">
        <v>63267</v>
      </c>
      <c r="K17" s="2">
        <v>45686.392340752318</v>
      </c>
      <c r="L17">
        <v>265</v>
      </c>
      <c r="M17" t="s">
        <v>88</v>
      </c>
      <c r="N17" t="s">
        <v>28</v>
      </c>
      <c r="O17" t="s">
        <v>29</v>
      </c>
      <c r="P17">
        <v>4</v>
      </c>
      <c r="Q17" t="s">
        <v>30</v>
      </c>
      <c r="R17" t="s">
        <v>29</v>
      </c>
      <c r="S17" t="s">
        <v>31</v>
      </c>
      <c r="T17">
        <v>11</v>
      </c>
      <c r="U17" t="s">
        <v>86</v>
      </c>
      <c r="V17">
        <v>1</v>
      </c>
      <c r="W17" t="s">
        <v>31</v>
      </c>
      <c r="X17" t="s">
        <v>57</v>
      </c>
      <c r="Y17" t="s">
        <v>58</v>
      </c>
      <c r="Z17" t="s">
        <v>28</v>
      </c>
    </row>
    <row r="18" spans="2:26" x14ac:dyDescent="0.45">
      <c r="B18">
        <v>414</v>
      </c>
      <c r="C18" s="1">
        <v>61611</v>
      </c>
      <c r="D18" t="s">
        <v>89</v>
      </c>
      <c r="E18" t="s">
        <v>25</v>
      </c>
      <c r="F18" t="s">
        <v>26</v>
      </c>
      <c r="G18">
        <v>0</v>
      </c>
      <c r="H18" s="1">
        <v>61611</v>
      </c>
      <c r="I18" s="2">
        <v>44948.912740405096</v>
      </c>
      <c r="J18" s="1">
        <v>61611</v>
      </c>
      <c r="K18" s="2">
        <v>45681.708775289349</v>
      </c>
      <c r="L18">
        <v>256</v>
      </c>
      <c r="M18" t="s">
        <v>90</v>
      </c>
      <c r="N18" t="s">
        <v>28</v>
      </c>
      <c r="O18" t="s">
        <v>29</v>
      </c>
      <c r="P18">
        <v>2</v>
      </c>
      <c r="Q18" t="s">
        <v>30</v>
      </c>
      <c r="R18" t="s">
        <v>29</v>
      </c>
      <c r="S18" t="s">
        <v>31</v>
      </c>
      <c r="T18">
        <v>13</v>
      </c>
      <c r="U18" t="s">
        <v>91</v>
      </c>
      <c r="V18">
        <v>1</v>
      </c>
      <c r="W18" t="s">
        <v>31</v>
      </c>
      <c r="X18" t="s">
        <v>92</v>
      </c>
      <c r="Y18" t="s">
        <v>93</v>
      </c>
      <c r="Z18" t="s">
        <v>28</v>
      </c>
    </row>
    <row r="19" spans="2:26" x14ac:dyDescent="0.45">
      <c r="B19">
        <v>415</v>
      </c>
      <c r="C19" s="1">
        <v>61611</v>
      </c>
      <c r="D19" t="s">
        <v>94</v>
      </c>
      <c r="E19" t="s">
        <v>25</v>
      </c>
      <c r="F19" t="s">
        <v>36</v>
      </c>
      <c r="G19">
        <v>0</v>
      </c>
      <c r="H19" s="1">
        <v>61611</v>
      </c>
      <c r="I19" s="2">
        <v>44948.912740486114</v>
      </c>
      <c r="J19" s="1">
        <v>61611</v>
      </c>
      <c r="K19" s="2">
        <v>45681.7089868287</v>
      </c>
      <c r="L19">
        <v>256</v>
      </c>
      <c r="M19" t="s">
        <v>95</v>
      </c>
      <c r="N19" t="s">
        <v>28</v>
      </c>
      <c r="O19" t="s">
        <v>29</v>
      </c>
      <c r="P19">
        <v>2</v>
      </c>
      <c r="Q19" t="s">
        <v>30</v>
      </c>
      <c r="R19" t="s">
        <v>29</v>
      </c>
      <c r="S19" t="s">
        <v>31</v>
      </c>
      <c r="T19">
        <v>14</v>
      </c>
      <c r="U19" t="s">
        <v>96</v>
      </c>
      <c r="V19">
        <v>1</v>
      </c>
      <c r="W19" t="s">
        <v>31</v>
      </c>
      <c r="X19" t="s">
        <v>97</v>
      </c>
      <c r="Y19" t="s">
        <v>98</v>
      </c>
      <c r="Z19" t="s">
        <v>28</v>
      </c>
    </row>
    <row r="20" spans="2:26" x14ac:dyDescent="0.45">
      <c r="B20">
        <v>416</v>
      </c>
      <c r="C20" s="1">
        <v>61611</v>
      </c>
      <c r="D20" t="s">
        <v>99</v>
      </c>
      <c r="E20" t="s">
        <v>25</v>
      </c>
      <c r="F20" t="s">
        <v>36</v>
      </c>
      <c r="G20">
        <v>0</v>
      </c>
      <c r="H20" s="1">
        <v>61611</v>
      </c>
      <c r="I20" s="2">
        <v>44948.912740567132</v>
      </c>
      <c r="J20" s="1">
        <v>61611</v>
      </c>
      <c r="K20" s="2">
        <v>45681.709181041668</v>
      </c>
      <c r="L20">
        <v>256</v>
      </c>
      <c r="M20" t="s">
        <v>100</v>
      </c>
      <c r="N20" t="s">
        <v>28</v>
      </c>
      <c r="O20" t="s">
        <v>29</v>
      </c>
      <c r="P20">
        <v>2</v>
      </c>
      <c r="Q20" t="s">
        <v>30</v>
      </c>
      <c r="R20" t="s">
        <v>29</v>
      </c>
      <c r="S20" t="s">
        <v>31</v>
      </c>
      <c r="T20">
        <v>15</v>
      </c>
      <c r="U20" t="s">
        <v>101</v>
      </c>
      <c r="V20">
        <v>1</v>
      </c>
      <c r="W20" t="s">
        <v>31</v>
      </c>
      <c r="X20" t="s">
        <v>102</v>
      </c>
      <c r="Y20" t="s">
        <v>103</v>
      </c>
      <c r="Z20" t="s">
        <v>28</v>
      </c>
    </row>
    <row r="21" spans="2:26" x14ac:dyDescent="0.45">
      <c r="B21">
        <v>417</v>
      </c>
      <c r="C21" s="1">
        <v>61611</v>
      </c>
      <c r="D21" t="s">
        <v>104</v>
      </c>
      <c r="E21" t="s">
        <v>25</v>
      </c>
      <c r="F21" t="s">
        <v>36</v>
      </c>
      <c r="G21">
        <v>0</v>
      </c>
      <c r="H21" s="1">
        <v>61611</v>
      </c>
      <c r="I21" s="2">
        <v>44948.912740648149</v>
      </c>
      <c r="J21" s="1">
        <v>61611</v>
      </c>
      <c r="K21" s="2">
        <v>45681.709364016206</v>
      </c>
      <c r="L21">
        <v>256</v>
      </c>
      <c r="M21" t="s">
        <v>105</v>
      </c>
      <c r="N21" t="s">
        <v>28</v>
      </c>
      <c r="O21" t="s">
        <v>29</v>
      </c>
      <c r="P21">
        <v>2</v>
      </c>
      <c r="Q21" t="s">
        <v>30</v>
      </c>
      <c r="R21" t="s">
        <v>29</v>
      </c>
      <c r="S21" t="s">
        <v>31</v>
      </c>
      <c r="T21">
        <v>16</v>
      </c>
      <c r="U21" t="s">
        <v>106</v>
      </c>
      <c r="V21">
        <v>1</v>
      </c>
      <c r="W21" t="s">
        <v>31</v>
      </c>
      <c r="X21" t="s">
        <v>107</v>
      </c>
      <c r="Y21" t="s">
        <v>108</v>
      </c>
      <c r="Z21" t="s">
        <v>28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6D3AE-F726-4D4E-BB67-0F178CF408D8}">
  <dimension ref="A1:Z28"/>
  <sheetViews>
    <sheetView topLeftCell="A6" workbookViewId="0">
      <selection activeCell="F15" sqref="F15"/>
    </sheetView>
  </sheetViews>
  <sheetFormatPr defaultRowHeight="18" x14ac:dyDescent="0.45"/>
  <cols>
    <col min="1" max="1" width="14.8984375" bestFit="1" customWidth="1"/>
    <col min="2" max="2" width="13.69921875" style="3" bestFit="1" customWidth="1"/>
    <col min="3" max="3" width="13.69921875" bestFit="1" customWidth="1"/>
    <col min="4" max="4" width="20.3984375" bestFit="1" customWidth="1"/>
    <col min="5" max="5" width="18.8984375" bestFit="1" customWidth="1"/>
    <col min="6" max="6" width="37.69921875" bestFit="1" customWidth="1"/>
    <col min="7" max="7" width="13.5" bestFit="1" customWidth="1"/>
    <col min="8" max="8" width="17.59765625" bestFit="1" customWidth="1"/>
    <col min="9" max="9" width="18.796875" bestFit="1" customWidth="1"/>
    <col min="10" max="10" width="16.09765625" bestFit="1" customWidth="1"/>
    <col min="11" max="11" width="18.59765625" bestFit="1" customWidth="1"/>
    <col min="12" max="13" width="16.19921875" bestFit="1" customWidth="1"/>
    <col min="14" max="14" width="21.59765625" bestFit="1" customWidth="1"/>
    <col min="15" max="15" width="15.796875" bestFit="1" customWidth="1"/>
    <col min="16" max="16" width="27.09765625" bestFit="1" customWidth="1"/>
    <col min="17" max="17" width="29.796875" bestFit="1" customWidth="1"/>
    <col min="18" max="18" width="27.59765625" bestFit="1" customWidth="1"/>
    <col min="19" max="19" width="26.5" bestFit="1" customWidth="1"/>
    <col min="20" max="20" width="13" bestFit="1" customWidth="1"/>
    <col min="21" max="21" width="10.8984375" bestFit="1" customWidth="1"/>
    <col min="22" max="22" width="21.19921875" bestFit="1" customWidth="1"/>
    <col min="23" max="23" width="17.59765625" bestFit="1" customWidth="1"/>
    <col min="24" max="24" width="9.3984375" style="3" bestFit="1" customWidth="1"/>
    <col min="25" max="25" width="17.59765625" bestFit="1" customWidth="1"/>
    <col min="26" max="26" width="99.296875" customWidth="1"/>
  </cols>
  <sheetData>
    <row r="1" spans="1:26" x14ac:dyDescent="0.45">
      <c r="A1" t="s">
        <v>142</v>
      </c>
      <c r="B1" s="3" t="s">
        <v>111</v>
      </c>
      <c r="C1" t="s">
        <v>112</v>
      </c>
      <c r="D1" t="s">
        <v>113</v>
      </c>
      <c r="E1" t="s">
        <v>114</v>
      </c>
      <c r="F1" t="s">
        <v>115</v>
      </c>
      <c r="G1" t="s">
        <v>116</v>
      </c>
      <c r="H1" t="s">
        <v>117</v>
      </c>
      <c r="I1" t="s">
        <v>118</v>
      </c>
      <c r="J1" t="s">
        <v>119</v>
      </c>
      <c r="K1" t="s">
        <v>120</v>
      </c>
      <c r="L1" t="s">
        <v>121</v>
      </c>
      <c r="M1" t="s">
        <v>122</v>
      </c>
      <c r="N1" t="s">
        <v>123</v>
      </c>
      <c r="O1" t="s">
        <v>124</v>
      </c>
      <c r="P1" t="s">
        <v>125</v>
      </c>
      <c r="Q1" t="s">
        <v>126</v>
      </c>
      <c r="R1" t="s">
        <v>127</v>
      </c>
      <c r="S1" t="s">
        <v>128</v>
      </c>
      <c r="T1" t="s">
        <v>129</v>
      </c>
      <c r="U1" t="s">
        <v>130</v>
      </c>
      <c r="V1" t="s">
        <v>131</v>
      </c>
      <c r="W1" t="s">
        <v>132</v>
      </c>
      <c r="X1" s="3" t="s">
        <v>133</v>
      </c>
      <c r="Y1" t="s">
        <v>134</v>
      </c>
      <c r="Z1" s="9" t="s">
        <v>184</v>
      </c>
    </row>
    <row r="2" spans="1:26" ht="144" x14ac:dyDescent="0.45">
      <c r="Z2" s="8" t="s">
        <v>183</v>
      </c>
    </row>
    <row r="3" spans="1:26" x14ac:dyDescent="0.45">
      <c r="A3">
        <v>61611</v>
      </c>
      <c r="B3">
        <v>1</v>
      </c>
      <c r="C3">
        <v>1</v>
      </c>
      <c r="E3" s="1"/>
      <c r="F3" t="s">
        <v>209</v>
      </c>
      <c r="N3" t="s">
        <v>211</v>
      </c>
      <c r="O3" t="s">
        <v>211</v>
      </c>
      <c r="Q3" t="s">
        <v>211</v>
      </c>
      <c r="R3" t="s">
        <v>211</v>
      </c>
      <c r="S3" t="s">
        <v>211</v>
      </c>
      <c r="T3" t="s">
        <v>211</v>
      </c>
      <c r="U3">
        <v>0</v>
      </c>
      <c r="V3">
        <v>61611</v>
      </c>
      <c r="W3" s="2" t="s">
        <v>249</v>
      </c>
      <c r="X3" s="3">
        <v>61611</v>
      </c>
      <c r="Y3" s="2" t="s">
        <v>249</v>
      </c>
      <c r="Z3" t="str">
        <f>"(" &amp; A3 &amp; ", '" &amp; B3 &amp; "', " &amp; C3 &amp; ", " &amp; IF(D3="","NULL",D3) &amp; ", " &amp; IF(E3="","NULL",E3) &amp; ", " &amp; IF(F3="","NULL","'"&amp;F3&amp;"'") &amp; ", " &amp; IF(G3="","NULL","'"&amp;G3&amp;"'") &amp; ", " &amp; IF(H3="","NULL","'"&amp;H3&amp;"'") &amp; ", " &amp; IF(I3="","NULL","'"&amp;I3&amp;"'") &amp; ", " &amp; IF(J3="","NULL","'"&amp;J3&amp;"'") &amp; ", " &amp; IF(K3="","NULL","'"&amp;K3&amp;"'") &amp; ", " &amp; IF(L3="","NULL","'"&amp;L3&amp;"'") &amp; ", " &amp; IF(M3="","NULL","'"&amp;M3&amp;"'") &amp; ", " &amp; IF(N3="","NULL","'"&amp;N3&amp;"'") &amp; ", " &amp; IF(O3="","NULL","'"&amp;O3&amp;"'") &amp; ", " &amp; IF(P3="","NULL","'"&amp;P3&amp;"'") &amp; ", " &amp; IF(Q3="","NULL","'"&amp;Q3&amp;"'") &amp; ", " &amp; IF(R3="","NULL","'"&amp;R3&amp;"'") &amp; ", " &amp; IF(S3="","NULL","'"&amp;S3&amp;"'") &amp; ", " &amp; IF(T3="","NULL","'"&amp;T3&amp;"'") &amp; ", " &amp; U3 &amp; ", " &amp; V3 &amp; ", " &amp; IF(W3="","NULL","'"&amp;W3&amp;"'") &amp; ", " &amp; X3 &amp; ", " &amp; IF(Y3="","NULL","'"&amp;Y3&amp;"'") &amp; "),"</f>
        <v>(61611, '1', 1, NULL, NULL, '大学院', NULL, NULL, NULL, NULL, NULL, NULL, NULL, NULL, NULL, NULL, NULL, NULL, NULL, NULL, 0, 61611, 'now()', 61611, 'now()'),</v>
      </c>
    </row>
    <row r="4" spans="1:26" x14ac:dyDescent="0.45">
      <c r="A4">
        <v>61611</v>
      </c>
      <c r="B4">
        <v>2</v>
      </c>
      <c r="C4">
        <v>1</v>
      </c>
      <c r="E4" s="1"/>
      <c r="F4" t="s">
        <v>187</v>
      </c>
      <c r="N4" t="s">
        <v>211</v>
      </c>
      <c r="O4" t="s">
        <v>211</v>
      </c>
      <c r="Q4" t="s">
        <v>211</v>
      </c>
      <c r="R4" t="s">
        <v>211</v>
      </c>
      <c r="S4" t="s">
        <v>211</v>
      </c>
      <c r="T4" t="s">
        <v>211</v>
      </c>
      <c r="U4">
        <v>0</v>
      </c>
      <c r="V4" t="s">
        <v>246</v>
      </c>
      <c r="W4" s="2" t="s">
        <v>249</v>
      </c>
      <c r="X4" s="3">
        <v>61611</v>
      </c>
      <c r="Y4" s="2" t="s">
        <v>249</v>
      </c>
      <c r="Z4" t="str">
        <f t="shared" ref="Z4:Z28" si="0">"(" &amp; A4 &amp; ", '" &amp; B4 &amp; "', " &amp; C4 &amp; ", " &amp; IF(D4="","NULL",D4) &amp; ", " &amp; IF(E4="","NULL",E4) &amp; ", " &amp; IF(F4="","NULL","'"&amp;F4&amp;"'") &amp; ", " &amp; IF(G4="","NULL","'"&amp;G4&amp;"'") &amp; ", " &amp; IF(H4="","NULL","'"&amp;H4&amp;"'") &amp; ", " &amp; IF(I4="","NULL","'"&amp;I4&amp;"'") &amp; ", " &amp; IF(J4="","NULL","'"&amp;J4&amp;"'") &amp; ", " &amp; IF(K4="","NULL","'"&amp;K4&amp;"'") &amp; ", " &amp; IF(L4="","NULL","'"&amp;L4&amp;"'") &amp; ", " &amp; IF(M4="","NULL","'"&amp;M4&amp;"'") &amp; ", " &amp; IF(N4="","NULL","'"&amp;N4&amp;"'") &amp; ", " &amp; IF(O4="","NULL","'"&amp;O4&amp;"'") &amp; ", " &amp; IF(P4="","NULL","'"&amp;P4&amp;"'") &amp; ", " &amp; IF(Q4="","NULL","'"&amp;Q4&amp;"'") &amp; ", " &amp; IF(R4="","NULL","'"&amp;R4&amp;"'") &amp; ", " &amp; IF(S4="","NULL","'"&amp;S4&amp;"'") &amp; ", " &amp; IF(T4="","NULL","'"&amp;T4&amp;"'") &amp; ", " &amp; U4 &amp; ", " &amp; V4 &amp; ", " &amp; IF(W4="","NULL","'"&amp;W4&amp;"'") &amp; ", " &amp; X4 &amp; ", " &amp; IF(Y4="","NULL","'"&amp;Y4&amp;"'") &amp; "),"</f>
        <v>(61611, '2', 1, NULL, NULL, '留学生別科', NULL, NULL, NULL, NULL, NULL, NULL, NULL, NULL, NULL, NULL, NULL, NULL, NULL, NULL, 0, 61611, 'now()', 61611, 'now()'),</v>
      </c>
    </row>
    <row r="5" spans="1:26" x14ac:dyDescent="0.45">
      <c r="A5">
        <v>61611</v>
      </c>
      <c r="B5">
        <v>3</v>
      </c>
      <c r="C5">
        <v>1</v>
      </c>
      <c r="E5" s="1"/>
      <c r="F5" t="s">
        <v>188</v>
      </c>
      <c r="N5" t="s">
        <v>211</v>
      </c>
      <c r="O5" t="s">
        <v>211</v>
      </c>
      <c r="Q5" t="s">
        <v>211</v>
      </c>
      <c r="R5" t="s">
        <v>211</v>
      </c>
      <c r="S5" t="s">
        <v>211</v>
      </c>
      <c r="T5" t="s">
        <v>211</v>
      </c>
      <c r="U5">
        <v>0</v>
      </c>
      <c r="V5" t="s">
        <v>246</v>
      </c>
      <c r="W5" s="2" t="s">
        <v>249</v>
      </c>
      <c r="X5" s="3">
        <v>61611</v>
      </c>
      <c r="Y5" s="2" t="s">
        <v>249</v>
      </c>
      <c r="Z5" t="str">
        <f t="shared" si="0"/>
        <v>(61611, '3', 1, NULL, NULL, '人間科学部', NULL, NULL, NULL, NULL, NULL, NULL, NULL, NULL, NULL, NULL, NULL, NULL, NULL, NULL, 0, 61611, 'now()', 61611, 'now()'),</v>
      </c>
    </row>
    <row r="6" spans="1:26" x14ac:dyDescent="0.45">
      <c r="A6">
        <v>61611</v>
      </c>
      <c r="B6">
        <v>4</v>
      </c>
      <c r="C6">
        <v>1</v>
      </c>
      <c r="E6" s="1"/>
      <c r="F6" t="s">
        <v>189</v>
      </c>
      <c r="N6" t="s">
        <v>211</v>
      </c>
      <c r="O6" t="s">
        <v>211</v>
      </c>
      <c r="Q6" t="s">
        <v>211</v>
      </c>
      <c r="R6" t="s">
        <v>211</v>
      </c>
      <c r="S6" t="s">
        <v>211</v>
      </c>
      <c r="T6" t="s">
        <v>211</v>
      </c>
      <c r="U6">
        <v>0</v>
      </c>
      <c r="V6" t="s">
        <v>246</v>
      </c>
      <c r="W6" s="2" t="s">
        <v>249</v>
      </c>
      <c r="X6" s="3">
        <v>61611</v>
      </c>
      <c r="Y6" s="2" t="s">
        <v>249</v>
      </c>
      <c r="Z6" t="str">
        <f t="shared" si="0"/>
        <v>(61611, '4', 1, NULL, NULL, '国際学部', NULL, NULL, NULL, NULL, NULL, NULL, NULL, NULL, NULL, NULL, NULL, NULL, NULL, NULL, 0, 61611, 'now()', 61611, 'now()'),</v>
      </c>
    </row>
    <row r="7" spans="1:26" x14ac:dyDescent="0.45">
      <c r="A7">
        <v>61611</v>
      </c>
      <c r="B7">
        <v>5</v>
      </c>
      <c r="C7">
        <v>1</v>
      </c>
      <c r="E7" s="1"/>
      <c r="F7" t="s">
        <v>190</v>
      </c>
      <c r="N7" t="s">
        <v>211</v>
      </c>
      <c r="O7" t="s">
        <v>211</v>
      </c>
      <c r="Q7" t="s">
        <v>211</v>
      </c>
      <c r="R7" t="s">
        <v>211</v>
      </c>
      <c r="S7" t="s">
        <v>211</v>
      </c>
      <c r="T7" t="s">
        <v>211</v>
      </c>
      <c r="U7">
        <v>0</v>
      </c>
      <c r="V7" t="s">
        <v>246</v>
      </c>
      <c r="W7" s="2" t="s">
        <v>249</v>
      </c>
      <c r="X7" s="3">
        <v>61611</v>
      </c>
      <c r="Y7" s="2" t="s">
        <v>249</v>
      </c>
      <c r="Z7" t="str">
        <f t="shared" si="0"/>
        <v>(61611, '5', 1, NULL, NULL, '非本科生', NULL, NULL, NULL, NULL, NULL, NULL, NULL, NULL, NULL, NULL, NULL, NULL, NULL, NULL, 0, 61611, 'now()', 61611, 'now()'),</v>
      </c>
    </row>
    <row r="8" spans="1:26" x14ac:dyDescent="0.45">
      <c r="A8">
        <v>61611</v>
      </c>
      <c r="B8">
        <v>6</v>
      </c>
      <c r="C8">
        <v>1</v>
      </c>
      <c r="E8" s="1"/>
      <c r="F8" t="s">
        <v>191</v>
      </c>
      <c r="N8" t="s">
        <v>211</v>
      </c>
      <c r="O8" t="s">
        <v>211</v>
      </c>
      <c r="Q8" t="s">
        <v>211</v>
      </c>
      <c r="R8" t="s">
        <v>211</v>
      </c>
      <c r="S8" t="s">
        <v>211</v>
      </c>
      <c r="T8" t="s">
        <v>211</v>
      </c>
      <c r="U8">
        <v>0</v>
      </c>
      <c r="V8" t="s">
        <v>246</v>
      </c>
      <c r="W8" s="2" t="s">
        <v>249</v>
      </c>
      <c r="X8" s="3">
        <v>61611</v>
      </c>
      <c r="Y8" s="2" t="s">
        <v>249</v>
      </c>
      <c r="Z8" t="str">
        <f t="shared" si="0"/>
        <v>(61611, '6', 1, NULL, NULL, '外国語学部', NULL, NULL, NULL, NULL, NULL, NULL, NULL, NULL, NULL, NULL, NULL, NULL, NULL, NULL, 0, 61611, 'now()', 61611, 'now()'),</v>
      </c>
    </row>
    <row r="9" spans="1:26" s="11" customFormat="1" x14ac:dyDescent="0.45">
      <c r="A9" s="11">
        <v>61611</v>
      </c>
      <c r="B9" s="11">
        <v>7</v>
      </c>
      <c r="C9" s="11">
        <v>1</v>
      </c>
      <c r="E9" s="12"/>
      <c r="F9" s="11" t="s">
        <v>192</v>
      </c>
      <c r="N9" s="11" t="s">
        <v>211</v>
      </c>
      <c r="O9" s="11" t="s">
        <v>211</v>
      </c>
      <c r="Q9" s="11" t="s">
        <v>211</v>
      </c>
      <c r="R9" s="11" t="s">
        <v>211</v>
      </c>
      <c r="S9" s="11" t="s">
        <v>211</v>
      </c>
      <c r="T9" t="s">
        <v>211</v>
      </c>
      <c r="U9" s="11">
        <v>0</v>
      </c>
      <c r="V9" s="11" t="s">
        <v>246</v>
      </c>
      <c r="W9" s="2" t="s">
        <v>249</v>
      </c>
      <c r="X9" s="14">
        <v>61611</v>
      </c>
      <c r="Y9" s="2" t="s">
        <v>249</v>
      </c>
      <c r="Z9" t="str">
        <f t="shared" si="0"/>
        <v>(61611, '7', 1, NULL, NULL, '医療保健科学部', NULL, NULL, NULL, NULL, NULL, NULL, NULL, NULL, NULL, NULL, NULL, NULL, NULL, NULL, 0, 61611, 'now()', 61611, 'now()'),</v>
      </c>
    </row>
    <row r="10" spans="1:26" x14ac:dyDescent="0.45">
      <c r="A10">
        <v>61611</v>
      </c>
      <c r="B10">
        <v>51</v>
      </c>
      <c r="C10" s="1">
        <v>2</v>
      </c>
      <c r="D10">
        <v>104</v>
      </c>
      <c r="E10">
        <v>17</v>
      </c>
      <c r="F10" t="s">
        <v>193</v>
      </c>
      <c r="G10" t="s">
        <v>228</v>
      </c>
      <c r="H10" t="s">
        <v>243</v>
      </c>
      <c r="I10" s="2"/>
      <c r="J10" s="1"/>
      <c r="K10" s="2"/>
      <c r="N10" t="s">
        <v>211</v>
      </c>
      <c r="O10" t="s">
        <v>211</v>
      </c>
      <c r="R10" t="s">
        <v>211</v>
      </c>
      <c r="S10" t="s">
        <v>211</v>
      </c>
      <c r="T10" s="15" t="s">
        <v>244</v>
      </c>
      <c r="U10" s="15">
        <v>0</v>
      </c>
      <c r="V10" s="15" t="s">
        <v>246</v>
      </c>
      <c r="W10" s="2" t="s">
        <v>249</v>
      </c>
      <c r="X10" s="3" t="s">
        <v>247</v>
      </c>
      <c r="Y10" s="2" t="s">
        <v>249</v>
      </c>
      <c r="Z10" t="str">
        <f t="shared" si="0"/>
        <v>(61611, '51', 2, 104, 17, '特別聴講生', '聴講生', 'visiting student', NULL, NULL, NULL, NULL, NULL, NULL, NULL, NULL, NULL, NULL, NULL, 'データ移行', 0, 61611, 'now()', 61611, 'now()'),</v>
      </c>
    </row>
    <row r="11" spans="1:26" x14ac:dyDescent="0.45">
      <c r="A11">
        <v>61611</v>
      </c>
      <c r="B11">
        <v>52</v>
      </c>
      <c r="C11" s="1">
        <v>2</v>
      </c>
      <c r="D11">
        <v>104</v>
      </c>
      <c r="E11">
        <v>0</v>
      </c>
      <c r="F11" t="s">
        <v>194</v>
      </c>
      <c r="G11" t="s">
        <v>211</v>
      </c>
      <c r="H11" t="s">
        <v>211</v>
      </c>
      <c r="I11" s="2"/>
      <c r="J11" s="1"/>
      <c r="O11" t="s">
        <v>211</v>
      </c>
      <c r="Q11" t="s">
        <v>211</v>
      </c>
      <c r="R11" t="s">
        <v>211</v>
      </c>
      <c r="S11" t="s">
        <v>211</v>
      </c>
      <c r="T11" s="15"/>
      <c r="U11" s="16">
        <v>0</v>
      </c>
      <c r="V11" s="16" t="s">
        <v>246</v>
      </c>
      <c r="W11" s="2" t="s">
        <v>249</v>
      </c>
      <c r="X11" s="3">
        <v>61611</v>
      </c>
      <c r="Y11" s="2" t="s">
        <v>249</v>
      </c>
      <c r="Z11" t="str">
        <f t="shared" si="0"/>
        <v>(61611, '52', 2, 104, 0, '研究生', NULL, NULL, NULL, NULL, NULL, NULL, NULL, NULL, NULL, NULL, NULL, NULL, NULL, NULL, 0, 61611, 'now()', 61611, 'now()'),</v>
      </c>
    </row>
    <row r="12" spans="1:26" x14ac:dyDescent="0.45">
      <c r="A12">
        <v>61611</v>
      </c>
      <c r="B12">
        <v>31</v>
      </c>
      <c r="C12" s="1">
        <v>2</v>
      </c>
      <c r="D12">
        <v>102</v>
      </c>
      <c r="E12">
        <v>6</v>
      </c>
      <c r="F12" t="s">
        <v>195</v>
      </c>
      <c r="G12" t="s">
        <v>229</v>
      </c>
      <c r="H12" t="s">
        <v>231</v>
      </c>
      <c r="I12" s="2"/>
      <c r="J12" s="1"/>
      <c r="K12" s="2"/>
      <c r="N12" t="s">
        <v>211</v>
      </c>
      <c r="O12" t="s">
        <v>211</v>
      </c>
      <c r="R12" t="s">
        <v>211</v>
      </c>
      <c r="S12" t="s">
        <v>211</v>
      </c>
      <c r="T12" s="15"/>
      <c r="U12" s="16">
        <v>0</v>
      </c>
      <c r="V12" s="16" t="s">
        <v>246</v>
      </c>
      <c r="W12" s="2" t="s">
        <v>249</v>
      </c>
      <c r="X12" s="3">
        <v>61611</v>
      </c>
      <c r="Y12" s="2" t="s">
        <v>249</v>
      </c>
      <c r="Z12" t="str">
        <f t="shared" si="0"/>
        <v>(61611, '31', 2, 102, 6, '地域未来学科', '地域', 'Department of Regional Development', NULL, NULL, NULL, NULL, NULL, NULL, NULL, NULL, NULL, NULL, NULL, NULL, 0, 61611, 'now()', 61611, 'now()'),</v>
      </c>
    </row>
    <row r="13" spans="1:26" x14ac:dyDescent="0.45">
      <c r="A13">
        <v>61611</v>
      </c>
      <c r="B13">
        <v>32</v>
      </c>
      <c r="C13" s="1">
        <v>2</v>
      </c>
      <c r="D13">
        <v>102</v>
      </c>
      <c r="E13">
        <v>1</v>
      </c>
      <c r="F13" t="s">
        <v>196</v>
      </c>
      <c r="G13" t="s">
        <v>213</v>
      </c>
      <c r="H13" t="s">
        <v>232</v>
      </c>
      <c r="I13" s="2"/>
      <c r="J13" s="1"/>
      <c r="K13" s="2"/>
      <c r="O13" t="s">
        <v>211</v>
      </c>
      <c r="Q13" t="s">
        <v>211</v>
      </c>
      <c r="R13" t="s">
        <v>211</v>
      </c>
      <c r="S13" t="s">
        <v>211</v>
      </c>
      <c r="T13" s="15"/>
      <c r="U13" s="16">
        <v>0</v>
      </c>
      <c r="V13" s="16" t="s">
        <v>246</v>
      </c>
      <c r="W13" s="2" t="s">
        <v>249</v>
      </c>
      <c r="X13" s="3">
        <v>63490</v>
      </c>
      <c r="Y13" s="2" t="s">
        <v>249</v>
      </c>
      <c r="Z13" t="str">
        <f t="shared" si="0"/>
        <v>(61611, '32', 2, 102, 1, '健康栄養学科', '健康', 'Department of Health and Nutrition', NULL, NULL, NULL, NULL, NULL, NULL, NULL, NULL, NULL, NULL, NULL, NULL, 0, 61611, 'now()', 63490, 'now()'),</v>
      </c>
    </row>
    <row r="14" spans="1:26" x14ac:dyDescent="0.45">
      <c r="A14">
        <v>61611</v>
      </c>
      <c r="B14">
        <v>21</v>
      </c>
      <c r="C14" s="1">
        <v>2</v>
      </c>
      <c r="D14">
        <v>101</v>
      </c>
      <c r="E14">
        <v>12</v>
      </c>
      <c r="F14" t="s">
        <v>147</v>
      </c>
      <c r="G14" t="s">
        <v>147</v>
      </c>
      <c r="H14" t="s">
        <v>211</v>
      </c>
      <c r="I14" s="2"/>
      <c r="J14" s="1"/>
      <c r="K14" s="2"/>
      <c r="N14" t="s">
        <v>211</v>
      </c>
      <c r="O14" t="s">
        <v>211</v>
      </c>
      <c r="Q14" t="s">
        <v>211</v>
      </c>
      <c r="R14" t="s">
        <v>211</v>
      </c>
      <c r="S14" t="s">
        <v>211</v>
      </c>
      <c r="T14" s="15"/>
      <c r="U14" s="16">
        <v>0</v>
      </c>
      <c r="V14" s="16" t="s">
        <v>246</v>
      </c>
      <c r="W14" s="2" t="s">
        <v>249</v>
      </c>
      <c r="X14" s="3">
        <v>63490</v>
      </c>
      <c r="Y14" s="2" t="s">
        <v>249</v>
      </c>
      <c r="Z14" t="str">
        <f t="shared" si="0"/>
        <v>(61611, '21', 2, 101, 12, '別科', '別科', NULL, NULL, NULL, NULL, NULL, NULL, NULL, NULL, NULL, NULL, NULL, NULL, NULL, 0, 61611, 'now()', 63490, 'now()'),</v>
      </c>
    </row>
    <row r="15" spans="1:26" x14ac:dyDescent="0.45">
      <c r="A15">
        <v>61611</v>
      </c>
      <c r="B15">
        <v>33</v>
      </c>
      <c r="C15" s="1">
        <v>2</v>
      </c>
      <c r="D15">
        <v>102</v>
      </c>
      <c r="E15">
        <v>2</v>
      </c>
      <c r="F15" t="s">
        <v>197</v>
      </c>
      <c r="G15" t="s">
        <v>214</v>
      </c>
      <c r="H15" t="s">
        <v>233</v>
      </c>
      <c r="I15" s="2"/>
      <c r="J15" s="1"/>
      <c r="K15" s="2"/>
      <c r="N15" t="s">
        <v>211</v>
      </c>
      <c r="O15" t="s">
        <v>211</v>
      </c>
      <c r="Q15" t="s">
        <v>211</v>
      </c>
      <c r="R15" t="s">
        <v>211</v>
      </c>
      <c r="S15" t="s">
        <v>211</v>
      </c>
      <c r="T15" s="15" t="s">
        <v>211</v>
      </c>
      <c r="U15" s="16">
        <v>0</v>
      </c>
      <c r="V15" s="16" t="s">
        <v>246</v>
      </c>
      <c r="W15" s="2" t="s">
        <v>249</v>
      </c>
      <c r="X15" s="3">
        <v>63490</v>
      </c>
      <c r="Y15" s="2" t="s">
        <v>249</v>
      </c>
      <c r="Z15" t="str">
        <f t="shared" si="0"/>
        <v>(61611, '33', 2, 102, 2, '理学療法学科', '理学（人）', 'Department of Physical Therapy', NULL, NULL, NULL, NULL, NULL, NULL, NULL, NULL, NULL, NULL, NULL, NULL, 0, 61611, 'now()', 63490, 'now()'),</v>
      </c>
    </row>
    <row r="16" spans="1:26" x14ac:dyDescent="0.45">
      <c r="A16">
        <v>61611</v>
      </c>
      <c r="B16">
        <v>34</v>
      </c>
      <c r="C16" s="1">
        <v>2</v>
      </c>
      <c r="D16">
        <v>102</v>
      </c>
      <c r="E16">
        <v>3</v>
      </c>
      <c r="F16" t="s">
        <v>198</v>
      </c>
      <c r="G16" t="s">
        <v>215</v>
      </c>
      <c r="H16" t="s">
        <v>234</v>
      </c>
      <c r="I16" s="2"/>
      <c r="J16" s="1"/>
      <c r="K16" s="2"/>
      <c r="N16" t="s">
        <v>211</v>
      </c>
      <c r="O16" t="s">
        <v>211</v>
      </c>
      <c r="Q16" t="s">
        <v>211</v>
      </c>
      <c r="R16" t="s">
        <v>211</v>
      </c>
      <c r="T16" s="15" t="s">
        <v>211</v>
      </c>
      <c r="U16" s="16">
        <v>0</v>
      </c>
      <c r="V16" s="16" t="s">
        <v>246</v>
      </c>
      <c r="W16" s="2" t="s">
        <v>249</v>
      </c>
      <c r="X16" s="3" t="s">
        <v>248</v>
      </c>
      <c r="Y16" s="2" t="s">
        <v>249</v>
      </c>
      <c r="Z16" t="str">
        <f t="shared" si="0"/>
        <v>(61611, '34', 2, 102, 3, '作業療法学科', '作業（人）', 'Department of Occupational Therapy', NULL, NULL, NULL, NULL, NULL, NULL, NULL, NULL, NULL, NULL, NULL, NULL, 0, 61611, 'now()', 63490, 'now()'),</v>
      </c>
    </row>
    <row r="17" spans="1:26" x14ac:dyDescent="0.45">
      <c r="A17">
        <v>61611</v>
      </c>
      <c r="B17">
        <v>35</v>
      </c>
      <c r="C17" s="1">
        <v>2</v>
      </c>
      <c r="D17">
        <v>102</v>
      </c>
      <c r="E17">
        <v>4</v>
      </c>
      <c r="F17" t="s">
        <v>199</v>
      </c>
      <c r="G17" t="s">
        <v>216</v>
      </c>
      <c r="H17" t="s">
        <v>235</v>
      </c>
      <c r="I17" s="2"/>
      <c r="J17" s="1"/>
      <c r="K17" s="2"/>
      <c r="N17" t="s">
        <v>211</v>
      </c>
      <c r="O17" t="s">
        <v>211</v>
      </c>
      <c r="Q17" t="s">
        <v>211</v>
      </c>
      <c r="S17" t="s">
        <v>211</v>
      </c>
      <c r="T17" s="15"/>
      <c r="U17" s="16">
        <v>0</v>
      </c>
      <c r="V17" s="16" t="s">
        <v>246</v>
      </c>
      <c r="W17" s="2" t="s">
        <v>249</v>
      </c>
      <c r="X17" s="3">
        <v>63490</v>
      </c>
      <c r="Y17" s="2" t="s">
        <v>249</v>
      </c>
      <c r="Z17" t="str">
        <f t="shared" si="0"/>
        <v>(61611, '35', 2, 102, 4, '看護学科', '看護（人）', 'Department of Nursing', NULL, NULL, NULL, NULL, NULL, NULL, NULL, NULL, NULL, NULL, NULL, NULL, 0, 61611, 'now()', 63490, 'now()'),</v>
      </c>
    </row>
    <row r="18" spans="1:26" x14ac:dyDescent="0.45">
      <c r="A18">
        <v>61611</v>
      </c>
      <c r="B18">
        <v>36</v>
      </c>
      <c r="C18" s="1">
        <v>2</v>
      </c>
      <c r="D18">
        <v>102</v>
      </c>
      <c r="E18">
        <v>5</v>
      </c>
      <c r="F18" t="s">
        <v>200</v>
      </c>
      <c r="G18" t="s">
        <v>217</v>
      </c>
      <c r="H18" t="s">
        <v>236</v>
      </c>
      <c r="I18" s="2"/>
      <c r="J18" s="1"/>
      <c r="K18" s="2"/>
      <c r="N18" t="s">
        <v>211</v>
      </c>
      <c r="O18" t="s">
        <v>211</v>
      </c>
      <c r="R18" t="s">
        <v>211</v>
      </c>
      <c r="T18" s="15" t="s">
        <v>211</v>
      </c>
      <c r="U18" s="16">
        <v>0</v>
      </c>
      <c r="V18" s="16" t="s">
        <v>246</v>
      </c>
      <c r="W18" s="2" t="s">
        <v>249</v>
      </c>
      <c r="X18" s="3">
        <v>63490</v>
      </c>
      <c r="Y18" s="2" t="s">
        <v>249</v>
      </c>
      <c r="Z18" t="str">
        <f t="shared" si="0"/>
        <v>(61611, '36', 2, 102, 5, 'こども発達学科', 'こども', 'Department of child development', NULL, NULL, NULL, NULL, NULL, NULL, NULL, NULL, NULL, NULL, NULL, NULL, 0, 61611, 'now()', 63490, 'now()'),</v>
      </c>
    </row>
    <row r="19" spans="1:26" x14ac:dyDescent="0.45">
      <c r="A19">
        <v>61611</v>
      </c>
      <c r="B19">
        <v>61</v>
      </c>
      <c r="C19" s="1">
        <v>2</v>
      </c>
      <c r="D19">
        <v>105</v>
      </c>
      <c r="E19">
        <v>18</v>
      </c>
      <c r="F19" t="s">
        <v>201</v>
      </c>
      <c r="G19" t="s">
        <v>218</v>
      </c>
      <c r="H19" t="s">
        <v>237</v>
      </c>
      <c r="I19" s="2"/>
      <c r="J19" s="1"/>
      <c r="K19" s="2"/>
      <c r="N19" t="s">
        <v>211</v>
      </c>
      <c r="O19" t="s">
        <v>211</v>
      </c>
      <c r="Q19" t="s">
        <v>211</v>
      </c>
      <c r="R19" t="s">
        <v>211</v>
      </c>
      <c r="S19" t="s">
        <v>211</v>
      </c>
      <c r="T19" s="15" t="s">
        <v>211</v>
      </c>
      <c r="U19" s="16">
        <v>0</v>
      </c>
      <c r="V19" s="16" t="s">
        <v>246</v>
      </c>
      <c r="W19" s="2" t="s">
        <v>249</v>
      </c>
      <c r="X19" s="3">
        <v>63490</v>
      </c>
      <c r="Y19" s="2" t="s">
        <v>249</v>
      </c>
      <c r="Z19" t="str">
        <f t="shared" si="0"/>
        <v>(61611, '61', 2, 105, 18, '国際言語学科', '言語', 'Department of International Language Studies', NULL, NULL, NULL, NULL, NULL, NULL, NULL, NULL, NULL, NULL, NULL, NULL, 0, 61611, 'now()', 63490, 'now()'),</v>
      </c>
    </row>
    <row r="20" spans="1:26" x14ac:dyDescent="0.45">
      <c r="A20">
        <v>61611</v>
      </c>
      <c r="B20">
        <v>41</v>
      </c>
      <c r="C20" s="1">
        <v>2</v>
      </c>
      <c r="D20">
        <v>103</v>
      </c>
      <c r="E20">
        <v>7</v>
      </c>
      <c r="F20" t="s">
        <v>202</v>
      </c>
      <c r="G20" t="s">
        <v>219</v>
      </c>
      <c r="H20" t="s">
        <v>238</v>
      </c>
      <c r="I20" s="2"/>
      <c r="J20" s="1"/>
      <c r="K20" s="2"/>
      <c r="N20" t="s">
        <v>211</v>
      </c>
      <c r="O20" t="s">
        <v>211</v>
      </c>
      <c r="Q20" t="s">
        <v>211</v>
      </c>
      <c r="R20" t="s">
        <v>211</v>
      </c>
      <c r="S20" t="s">
        <v>211</v>
      </c>
      <c r="T20" s="15" t="s">
        <v>211</v>
      </c>
      <c r="U20" s="16">
        <v>0</v>
      </c>
      <c r="V20" s="16" t="s">
        <v>246</v>
      </c>
      <c r="W20" s="2" t="s">
        <v>249</v>
      </c>
      <c r="X20" s="3">
        <v>63490</v>
      </c>
      <c r="Y20" s="2" t="s">
        <v>249</v>
      </c>
      <c r="Z20" t="str">
        <f t="shared" si="0"/>
        <v>(61611, '41', 2, 103, 7, '国際教養学科', '教養', 'Department of International Liberal Arts', NULL, NULL, NULL, NULL, NULL, NULL, NULL, NULL, NULL, NULL, NULL, NULL, 0, 61611, 'now()', 63490, 'now()'),</v>
      </c>
    </row>
    <row r="21" spans="1:26" x14ac:dyDescent="0.45">
      <c r="A21">
        <v>61611</v>
      </c>
      <c r="B21">
        <v>42</v>
      </c>
      <c r="C21" s="1">
        <v>2</v>
      </c>
      <c r="D21">
        <v>103</v>
      </c>
      <c r="E21">
        <v>8</v>
      </c>
      <c r="F21" t="s">
        <v>203</v>
      </c>
      <c r="G21" t="s">
        <v>220</v>
      </c>
      <c r="H21" t="s">
        <v>81</v>
      </c>
      <c r="I21" s="2"/>
      <c r="J21" s="1"/>
      <c r="K21" s="2"/>
      <c r="N21" t="s">
        <v>211</v>
      </c>
      <c r="O21" t="s">
        <v>211</v>
      </c>
      <c r="Q21" t="s">
        <v>211</v>
      </c>
      <c r="R21" t="s">
        <v>211</v>
      </c>
      <c r="S21" t="s">
        <v>211</v>
      </c>
      <c r="T21" s="15" t="s">
        <v>211</v>
      </c>
      <c r="U21" s="16">
        <v>0</v>
      </c>
      <c r="V21" s="16" t="s">
        <v>246</v>
      </c>
      <c r="W21" s="2" t="s">
        <v>249</v>
      </c>
      <c r="X21" s="3">
        <v>63490</v>
      </c>
      <c r="Y21" s="2" t="s">
        <v>249</v>
      </c>
      <c r="Z21" t="str">
        <f t="shared" si="0"/>
        <v>(61611, '42', 2, 103, 8, '国際コミュニケーション学科', 'コミュ', 'Department of International Communication Studies', NULL, NULL, NULL, NULL, NULL, NULL, NULL, NULL, NULL, NULL, NULL, NULL, 0, 61611, 'now()', 63490, 'now()'),</v>
      </c>
    </row>
    <row r="22" spans="1:26" x14ac:dyDescent="0.45">
      <c r="A22">
        <v>61611</v>
      </c>
      <c r="B22">
        <v>71</v>
      </c>
      <c r="C22" s="1">
        <v>2</v>
      </c>
      <c r="D22">
        <v>106</v>
      </c>
      <c r="E22">
        <v>9</v>
      </c>
      <c r="F22" t="s">
        <v>204</v>
      </c>
      <c r="G22" t="s">
        <v>221</v>
      </c>
      <c r="H22" t="s">
        <v>235</v>
      </c>
      <c r="I22" s="2"/>
      <c r="J22" s="1"/>
      <c r="K22" s="2"/>
      <c r="N22" t="s">
        <v>211</v>
      </c>
      <c r="O22" t="s">
        <v>211</v>
      </c>
      <c r="Q22" t="s">
        <v>211</v>
      </c>
      <c r="R22" t="s">
        <v>211</v>
      </c>
      <c r="S22" t="s">
        <v>211</v>
      </c>
      <c r="T22" s="15"/>
      <c r="U22" s="16">
        <v>0</v>
      </c>
      <c r="V22" s="16" t="s">
        <v>246</v>
      </c>
      <c r="W22" s="2" t="s">
        <v>249</v>
      </c>
      <c r="X22" s="3">
        <v>63267</v>
      </c>
      <c r="Y22" s="2" t="s">
        <v>249</v>
      </c>
      <c r="Z22" t="str">
        <f t="shared" si="0"/>
        <v>(61611, '71', 2, 106, 9, '看護学科（医）', '看護（医）', 'Department of Nursing', NULL, NULL, NULL, NULL, NULL, NULL, NULL, NULL, NULL, NULL, NULL, NULL, 0, 61611, 'now()', 63267, 'now()'),</v>
      </c>
    </row>
    <row r="23" spans="1:26" x14ac:dyDescent="0.45">
      <c r="A23">
        <v>61611</v>
      </c>
      <c r="B23">
        <v>72</v>
      </c>
      <c r="C23" s="1">
        <v>2</v>
      </c>
      <c r="D23">
        <v>106</v>
      </c>
      <c r="E23">
        <v>10</v>
      </c>
      <c r="F23" t="s">
        <v>84</v>
      </c>
      <c r="G23" t="s">
        <v>222</v>
      </c>
      <c r="H23" t="s">
        <v>239</v>
      </c>
      <c r="I23" s="2"/>
      <c r="J23" s="1"/>
      <c r="K23" s="2"/>
      <c r="N23" t="s">
        <v>211</v>
      </c>
      <c r="O23" t="s">
        <v>211</v>
      </c>
      <c r="Q23" t="s">
        <v>211</v>
      </c>
      <c r="R23" t="s">
        <v>211</v>
      </c>
      <c r="S23" t="s">
        <v>211</v>
      </c>
      <c r="T23" s="15" t="s">
        <v>211</v>
      </c>
      <c r="U23" s="16">
        <v>0</v>
      </c>
      <c r="V23" s="16" t="s">
        <v>246</v>
      </c>
      <c r="W23" s="2" t="s">
        <v>249</v>
      </c>
      <c r="X23" s="3">
        <v>63267</v>
      </c>
      <c r="Y23" s="2" t="s">
        <v>249</v>
      </c>
      <c r="Z23" t="str">
        <f t="shared" si="0"/>
        <v>(61611, '72', 2, 106, 10, 'リハビリテーション学科　理学療法学専攻', 'リハ理（医）', 'Department of Rehabilitation', NULL, NULL, NULL, NULL, NULL, NULL, NULL, NULL, NULL, NULL, NULL, NULL, 0, 61611, 'now()', 63267, 'now()'),</v>
      </c>
    </row>
    <row r="24" spans="1:26" x14ac:dyDescent="0.45">
      <c r="A24">
        <v>61611</v>
      </c>
      <c r="B24">
        <v>73</v>
      </c>
      <c r="C24" s="1">
        <v>2</v>
      </c>
      <c r="D24">
        <v>106</v>
      </c>
      <c r="E24">
        <v>11</v>
      </c>
      <c r="F24" t="s">
        <v>87</v>
      </c>
      <c r="G24" t="s">
        <v>223</v>
      </c>
      <c r="H24" t="s">
        <v>239</v>
      </c>
      <c r="I24" s="2"/>
      <c r="J24" s="1"/>
      <c r="K24" s="2"/>
      <c r="N24" t="s">
        <v>211</v>
      </c>
      <c r="O24" t="s">
        <v>211</v>
      </c>
      <c r="Q24" t="s">
        <v>211</v>
      </c>
      <c r="R24" t="s">
        <v>211</v>
      </c>
      <c r="S24" t="s">
        <v>211</v>
      </c>
      <c r="T24" s="15" t="s">
        <v>211</v>
      </c>
      <c r="U24" s="16">
        <v>0</v>
      </c>
      <c r="V24" s="16" t="s">
        <v>246</v>
      </c>
      <c r="W24" s="2" t="s">
        <v>249</v>
      </c>
      <c r="X24" s="3">
        <v>63267</v>
      </c>
      <c r="Y24" s="2" t="s">
        <v>249</v>
      </c>
      <c r="Z24" t="str">
        <f t="shared" si="0"/>
        <v>(61611, '73', 2, 106, 11, 'リハビリテーション学科　作業療法学専攻', 'リハ作（医）', 'Department of Rehabilitation', NULL, NULL, NULL, NULL, NULL, NULL, NULL, NULL, NULL, NULL, NULL, NULL, 0, 61611, 'now()', 63267, 'now()'),</v>
      </c>
    </row>
    <row r="25" spans="1:26" x14ac:dyDescent="0.45">
      <c r="A25">
        <v>61611</v>
      </c>
      <c r="B25">
        <v>11</v>
      </c>
      <c r="C25" s="1">
        <v>2</v>
      </c>
      <c r="D25">
        <v>100</v>
      </c>
      <c r="E25">
        <v>13</v>
      </c>
      <c r="F25" t="s">
        <v>205</v>
      </c>
      <c r="G25" t="s">
        <v>224</v>
      </c>
      <c r="H25" t="s">
        <v>240</v>
      </c>
      <c r="I25" s="2"/>
      <c r="J25" s="1"/>
      <c r="K25" s="2"/>
      <c r="N25" t="s">
        <v>211</v>
      </c>
      <c r="O25" t="s">
        <v>211</v>
      </c>
      <c r="Q25" t="s">
        <v>211</v>
      </c>
      <c r="R25" t="s">
        <v>211</v>
      </c>
      <c r="S25" t="s">
        <v>211</v>
      </c>
      <c r="T25" s="15" t="s">
        <v>244</v>
      </c>
      <c r="U25" s="16">
        <v>0</v>
      </c>
      <c r="V25" s="16" t="s">
        <v>246</v>
      </c>
      <c r="W25" s="2" t="s">
        <v>249</v>
      </c>
      <c r="X25" s="3">
        <v>61611</v>
      </c>
      <c r="Y25" s="2" t="s">
        <v>249</v>
      </c>
      <c r="Z25" t="str">
        <f t="shared" si="0"/>
        <v>(61611, '11', 2, 100, 13, 'グローバルコミュニケーション研究科', '院GC', 'Graduate School of Global Communication', NULL, NULL, NULL, NULL, NULL, NULL, NULL, NULL, NULL, NULL, NULL, 'データ移行', 0, 61611, 'now()', 61611, 'now()'),</v>
      </c>
    </row>
    <row r="26" spans="1:26" x14ac:dyDescent="0.45">
      <c r="A26">
        <v>61611</v>
      </c>
      <c r="B26">
        <v>12</v>
      </c>
      <c r="C26" s="1">
        <v>2</v>
      </c>
      <c r="D26">
        <v>100</v>
      </c>
      <c r="E26">
        <v>14</v>
      </c>
      <c r="F26" t="s">
        <v>206</v>
      </c>
      <c r="G26" t="s">
        <v>225</v>
      </c>
      <c r="H26" t="s">
        <v>96</v>
      </c>
      <c r="I26" s="2"/>
      <c r="J26" s="1"/>
      <c r="K26" s="2"/>
      <c r="N26" t="s">
        <v>211</v>
      </c>
      <c r="O26" t="s">
        <v>211</v>
      </c>
      <c r="Q26" t="s">
        <v>211</v>
      </c>
      <c r="R26" t="s">
        <v>211</v>
      </c>
      <c r="S26" t="s">
        <v>211</v>
      </c>
      <c r="T26" s="15" t="s">
        <v>211</v>
      </c>
      <c r="U26" s="16">
        <v>0</v>
      </c>
      <c r="V26" s="16" t="s">
        <v>246</v>
      </c>
      <c r="W26" s="2" t="s">
        <v>249</v>
      </c>
      <c r="X26" s="3">
        <v>61611</v>
      </c>
      <c r="Y26" s="2" t="s">
        <v>249</v>
      </c>
      <c r="Z26" t="str">
        <f t="shared" si="0"/>
        <v>(61611, '12', 2, 100, 14, '健康栄養科学研究科', '院健康', 'Graduate School of Health and Nutritional Science', NULL, NULL, NULL, NULL, NULL, NULL, NULL, NULL, NULL, NULL, NULL, NULL, 0, 61611, 'now()', 61611, 'now()'),</v>
      </c>
    </row>
    <row r="27" spans="1:26" x14ac:dyDescent="0.45">
      <c r="A27">
        <v>61611</v>
      </c>
      <c r="B27">
        <v>13</v>
      </c>
      <c r="C27" s="1">
        <v>2</v>
      </c>
      <c r="D27">
        <v>100</v>
      </c>
      <c r="E27">
        <v>15</v>
      </c>
      <c r="F27" t="s">
        <v>207</v>
      </c>
      <c r="G27" t="s">
        <v>226</v>
      </c>
      <c r="H27" t="s">
        <v>241</v>
      </c>
      <c r="I27" s="2"/>
      <c r="J27" s="1"/>
      <c r="K27" s="2"/>
      <c r="N27" t="s">
        <v>211</v>
      </c>
      <c r="O27" t="s">
        <v>211</v>
      </c>
      <c r="Q27" t="s">
        <v>211</v>
      </c>
      <c r="R27" t="s">
        <v>211</v>
      </c>
      <c r="S27" t="s">
        <v>211</v>
      </c>
      <c r="T27" s="15" t="s">
        <v>211</v>
      </c>
      <c r="U27" s="16">
        <v>0</v>
      </c>
      <c r="V27" s="16" t="s">
        <v>246</v>
      </c>
      <c r="W27" s="2" t="s">
        <v>249</v>
      </c>
      <c r="X27" s="3">
        <v>61611</v>
      </c>
      <c r="Y27" s="2" t="s">
        <v>249</v>
      </c>
      <c r="Z27" t="str">
        <f t="shared" si="0"/>
        <v>(61611, '13', 2, 100, 15, 'リハビリテーション科学研究科', '院リハ', 'Graduate School of Rehabilitation Science', NULL, NULL, NULL, NULL, NULL, NULL, NULL, NULL, NULL, NULL, NULL, NULL, 0, 61611, 'now()', 61611, 'now()'),</v>
      </c>
    </row>
    <row r="28" spans="1:26" s="11" customFormat="1" x14ac:dyDescent="0.45">
      <c r="A28" s="11">
        <v>61611</v>
      </c>
      <c r="B28" s="11">
        <v>14</v>
      </c>
      <c r="C28" s="12">
        <v>2</v>
      </c>
      <c r="D28" s="11">
        <v>100</v>
      </c>
      <c r="E28" s="11">
        <v>16</v>
      </c>
      <c r="F28" s="11" t="s">
        <v>208</v>
      </c>
      <c r="G28" s="11" t="s">
        <v>227</v>
      </c>
      <c r="H28" s="11" t="s">
        <v>242</v>
      </c>
      <c r="I28" s="13"/>
      <c r="J28" s="12"/>
      <c r="K28" s="13"/>
      <c r="N28" s="11" t="s">
        <v>211</v>
      </c>
      <c r="O28" s="11" t="s">
        <v>211</v>
      </c>
      <c r="Q28" s="11" t="s">
        <v>211</v>
      </c>
      <c r="R28" s="11" t="s">
        <v>211</v>
      </c>
      <c r="S28" s="11" t="s">
        <v>211</v>
      </c>
      <c r="T28" s="17"/>
      <c r="U28" s="17">
        <v>0</v>
      </c>
      <c r="V28" s="15" t="s">
        <v>246</v>
      </c>
      <c r="W28" s="13" t="s">
        <v>249</v>
      </c>
      <c r="X28" s="14">
        <v>61611</v>
      </c>
      <c r="Y28" s="13" t="s">
        <v>249</v>
      </c>
      <c r="Z28" t="str">
        <f t="shared" si="0"/>
        <v>(61611, '14', 2, 100, 16, 'こども発達学研究科', '院こども', 'Graduate School of Child Development Science', NULL, NULL, NULL, NULL, NULL, NULL, NULL, NULL, NULL, NULL, NULL, NULL, 0, 61611, 'now()', 61611, 'now()'),</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CEFAB-7136-411D-A456-7D1E59E6F12E}">
  <dimension ref="A1:Z28"/>
  <sheetViews>
    <sheetView topLeftCell="A15" workbookViewId="0">
      <selection activeCell="D10" sqref="D10:D28"/>
    </sheetView>
  </sheetViews>
  <sheetFormatPr defaultRowHeight="18" x14ac:dyDescent="0.45"/>
  <cols>
    <col min="1" max="1" width="14.8984375" bestFit="1" customWidth="1"/>
    <col min="2" max="2" width="13.69921875" style="3" bestFit="1" customWidth="1"/>
    <col min="3" max="3" width="13.69921875" bestFit="1" customWidth="1"/>
    <col min="4" max="4" width="20.3984375" bestFit="1" customWidth="1"/>
    <col min="5" max="5" width="18.8984375" bestFit="1" customWidth="1"/>
    <col min="6" max="6" width="37.69921875" bestFit="1" customWidth="1"/>
    <col min="7" max="7" width="13.5" bestFit="1" customWidth="1"/>
    <col min="8" max="8" width="17.59765625" bestFit="1" customWidth="1"/>
    <col min="9" max="9" width="18.796875" bestFit="1" customWidth="1"/>
    <col min="10" max="10" width="16.09765625" bestFit="1" customWidth="1"/>
    <col min="11" max="11" width="18.59765625" bestFit="1" customWidth="1"/>
    <col min="12" max="13" width="16.19921875" bestFit="1" customWidth="1"/>
    <col min="14" max="14" width="21.59765625" bestFit="1" customWidth="1"/>
    <col min="15" max="15" width="15.796875" bestFit="1" customWidth="1"/>
    <col min="16" max="16" width="27.09765625" bestFit="1" customWidth="1"/>
    <col min="17" max="17" width="29.796875" bestFit="1" customWidth="1"/>
    <col min="18" max="18" width="27.59765625" bestFit="1" customWidth="1"/>
    <col min="19" max="19" width="26.5" bestFit="1" customWidth="1"/>
    <col min="20" max="20" width="13" bestFit="1" customWidth="1"/>
    <col min="21" max="21" width="10.8984375" bestFit="1" customWidth="1"/>
    <col min="22" max="22" width="21.19921875" bestFit="1" customWidth="1"/>
    <col min="23" max="23" width="17.59765625" bestFit="1" customWidth="1"/>
    <col min="24" max="24" width="9.3984375" style="3" bestFit="1" customWidth="1"/>
    <col min="25" max="25" width="17.59765625" bestFit="1" customWidth="1"/>
    <col min="26" max="26" width="99.296875" customWidth="1"/>
  </cols>
  <sheetData>
    <row r="1" spans="1:26" x14ac:dyDescent="0.45">
      <c r="A1" t="s">
        <v>142</v>
      </c>
      <c r="B1" s="3" t="s">
        <v>111</v>
      </c>
      <c r="C1" t="s">
        <v>112</v>
      </c>
      <c r="D1" t="s">
        <v>113</v>
      </c>
      <c r="E1" t="s">
        <v>114</v>
      </c>
      <c r="F1" t="s">
        <v>115</v>
      </c>
      <c r="G1" t="s">
        <v>116</v>
      </c>
      <c r="H1" t="s">
        <v>117</v>
      </c>
      <c r="I1" t="s">
        <v>118</v>
      </c>
      <c r="J1" t="s">
        <v>119</v>
      </c>
      <c r="K1" t="s">
        <v>120</v>
      </c>
      <c r="L1" t="s">
        <v>121</v>
      </c>
      <c r="M1" t="s">
        <v>122</v>
      </c>
      <c r="N1" t="s">
        <v>123</v>
      </c>
      <c r="O1" t="s">
        <v>124</v>
      </c>
      <c r="P1" t="s">
        <v>125</v>
      </c>
      <c r="Q1" t="s">
        <v>126</v>
      </c>
      <c r="R1" t="s">
        <v>127</v>
      </c>
      <c r="S1" t="s">
        <v>128</v>
      </c>
      <c r="T1" t="s">
        <v>129</v>
      </c>
      <c r="U1" t="s">
        <v>130</v>
      </c>
      <c r="V1" t="s">
        <v>131</v>
      </c>
      <c r="W1" t="s">
        <v>132</v>
      </c>
      <c r="X1" s="3" t="s">
        <v>133</v>
      </c>
      <c r="Y1" t="s">
        <v>134</v>
      </c>
      <c r="Z1" s="9" t="s">
        <v>184</v>
      </c>
    </row>
    <row r="2" spans="1:26" ht="144" x14ac:dyDescent="0.45">
      <c r="Z2" s="8" t="s">
        <v>183</v>
      </c>
    </row>
    <row r="3" spans="1:26" x14ac:dyDescent="0.45">
      <c r="A3">
        <v>61611</v>
      </c>
      <c r="B3">
        <v>1</v>
      </c>
      <c r="C3">
        <v>1</v>
      </c>
      <c r="E3" s="1"/>
      <c r="F3" t="s">
        <v>209</v>
      </c>
      <c r="T3" t="s">
        <v>36</v>
      </c>
      <c r="U3">
        <v>0</v>
      </c>
      <c r="V3">
        <v>61611</v>
      </c>
      <c r="W3" s="2" t="s">
        <v>249</v>
      </c>
      <c r="X3" s="3">
        <v>61611</v>
      </c>
      <c r="Y3" s="2" t="s">
        <v>249</v>
      </c>
      <c r="Z3" t="str">
        <f t="shared" ref="Z3:Z9" si="0">"(" &amp; A3 &amp; ", '" &amp; B3 &amp; "', " &amp; C3 &amp; ", " &amp; IF(D3="","NULL",D3) &amp; ", " &amp; IF(E3="","NULL",E3) &amp; ", " &amp; IF(F3="","NULL","'"&amp;F3&amp;"'") &amp; ", " &amp; IF(G3="","NULL","'"&amp;G3&amp;"'") &amp; ", " &amp; IF(H3="","NULL","'"&amp;H3&amp;"'") &amp; ", " &amp; IF(I3="","NULL","'"&amp;I3&amp;"'") &amp; ", " &amp; IF(J3="","NULL","'"&amp;J3&amp;"'") &amp; ", " &amp; IF(K3="","NULL","'"&amp;K3&amp;"'") &amp; ", " &amp; IF(L3="","NULL","'"&amp;L3&amp;"'") &amp; ", " &amp; IF(M3="","NULL","'"&amp;M3&amp;"'") &amp; ", " &amp; IF(N3="","NULL","'"&amp;N3&amp;"'") &amp; ", " &amp; IF(O3="","NULL","'"&amp;O3&amp;"'") &amp; ", " &amp; IF(P3="","NULL","'"&amp;P3&amp;"'") &amp; ", " &amp; IF(Q3="","NULL","'"&amp;Q3&amp;"'") &amp; ", " &amp; IF(R3="","NULL","'"&amp;R3&amp;"'") &amp; ", " &amp; IF(S3="","NULL","'"&amp;S3&amp;"'") &amp; ", " &amp; IF(T3="","NULL","'"&amp;T3&amp;"'") &amp; ", " &amp; U3 &amp; ", " &amp; V3 &amp; ", " &amp; IF(W3="","NULL","'"&amp;W3&amp;"'") &amp; ", " &amp; X3 &amp; ", " &amp; IF(Y3="","NULL","'"&amp;Y3&amp;"'") &amp; "),"</f>
        <v>(61611, '1', 1, NULL, NULL, '大学院', NULL, NULL, NULL, NULL, NULL, NULL, NULL, NULL, NULL, NULL, NULL, NULL, NULL, '       ', 0, 61611, 'now()', 61611, 'now()'),</v>
      </c>
    </row>
    <row r="4" spans="1:26" x14ac:dyDescent="0.45">
      <c r="A4">
        <v>61611</v>
      </c>
      <c r="B4">
        <v>2</v>
      </c>
      <c r="C4">
        <v>1</v>
      </c>
      <c r="E4" s="1"/>
      <c r="F4" t="s">
        <v>187</v>
      </c>
      <c r="T4" t="s">
        <v>245</v>
      </c>
      <c r="U4">
        <v>0</v>
      </c>
      <c r="V4" t="s">
        <v>246</v>
      </c>
      <c r="W4" s="2" t="s">
        <v>249</v>
      </c>
      <c r="X4" s="3">
        <v>61611</v>
      </c>
      <c r="Y4" s="2" t="s">
        <v>249</v>
      </c>
      <c r="Z4" t="str">
        <f t="shared" si="0"/>
        <v>(61611, '2', 1, NULL, NULL, '留学生別科', NULL, NULL, NULL, NULL, NULL, NULL, NULL, NULL, NULL, NULL, NULL, NULL, NULL, 'データ移行', 0, 61611, 'now()', 61611, 'now()'),</v>
      </c>
    </row>
    <row r="5" spans="1:26" x14ac:dyDescent="0.45">
      <c r="A5">
        <v>61611</v>
      </c>
      <c r="B5">
        <v>3</v>
      </c>
      <c r="C5">
        <v>1</v>
      </c>
      <c r="E5" s="1"/>
      <c r="F5" t="s">
        <v>188</v>
      </c>
      <c r="T5" t="s">
        <v>36</v>
      </c>
      <c r="U5">
        <v>0</v>
      </c>
      <c r="V5" t="s">
        <v>246</v>
      </c>
      <c r="W5" s="2" t="s">
        <v>249</v>
      </c>
      <c r="X5" s="3">
        <v>61611</v>
      </c>
      <c r="Y5" s="2" t="s">
        <v>249</v>
      </c>
      <c r="Z5" t="str">
        <f t="shared" si="0"/>
        <v>(61611, '3', 1, NULL, NULL, '人間科学部', NULL, NULL, NULL, NULL, NULL, NULL, NULL, NULL, NULL, NULL, NULL, NULL, NULL, '       ', 0, 61611, 'now()', 61611, 'now()'),</v>
      </c>
    </row>
    <row r="6" spans="1:26" x14ac:dyDescent="0.45">
      <c r="A6">
        <v>61611</v>
      </c>
      <c r="B6">
        <v>4</v>
      </c>
      <c r="C6">
        <v>1</v>
      </c>
      <c r="E6" s="1"/>
      <c r="F6" t="s">
        <v>189</v>
      </c>
      <c r="T6" t="s">
        <v>36</v>
      </c>
      <c r="U6">
        <v>0</v>
      </c>
      <c r="V6" t="s">
        <v>246</v>
      </c>
      <c r="W6" s="2" t="s">
        <v>249</v>
      </c>
      <c r="X6" s="3">
        <v>61611</v>
      </c>
      <c r="Y6" s="2" t="s">
        <v>249</v>
      </c>
      <c r="Z6" t="str">
        <f t="shared" si="0"/>
        <v>(61611, '4', 1, NULL, NULL, '国際学部', NULL, NULL, NULL, NULL, NULL, NULL, NULL, NULL, NULL, NULL, NULL, NULL, NULL, '       ', 0, 61611, 'now()', 61611, 'now()'),</v>
      </c>
    </row>
    <row r="7" spans="1:26" x14ac:dyDescent="0.45">
      <c r="A7">
        <v>61611</v>
      </c>
      <c r="B7">
        <v>5</v>
      </c>
      <c r="C7">
        <v>1</v>
      </c>
      <c r="E7" s="1"/>
      <c r="F7" t="s">
        <v>190</v>
      </c>
      <c r="T7" t="s">
        <v>36</v>
      </c>
      <c r="U7">
        <v>0</v>
      </c>
      <c r="V7" t="s">
        <v>246</v>
      </c>
      <c r="W7" s="2" t="s">
        <v>249</v>
      </c>
      <c r="X7" s="3">
        <v>61611</v>
      </c>
      <c r="Y7" s="2" t="s">
        <v>249</v>
      </c>
      <c r="Z7" t="str">
        <f t="shared" si="0"/>
        <v>(61611, '5', 1, NULL, NULL, '非本科生', NULL, NULL, NULL, NULL, NULL, NULL, NULL, NULL, NULL, NULL, NULL, NULL, NULL, '       ', 0, 61611, 'now()', 61611, 'now()'),</v>
      </c>
    </row>
    <row r="8" spans="1:26" x14ac:dyDescent="0.45">
      <c r="A8">
        <v>61611</v>
      </c>
      <c r="B8">
        <v>6</v>
      </c>
      <c r="C8">
        <v>1</v>
      </c>
      <c r="E8" s="1"/>
      <c r="F8" t="s">
        <v>191</v>
      </c>
      <c r="T8" t="s">
        <v>36</v>
      </c>
      <c r="U8">
        <v>0</v>
      </c>
      <c r="V8" t="s">
        <v>246</v>
      </c>
      <c r="W8" s="2" t="s">
        <v>249</v>
      </c>
      <c r="X8" s="3">
        <v>61611</v>
      </c>
      <c r="Y8" s="2" t="s">
        <v>249</v>
      </c>
      <c r="Z8" t="str">
        <f t="shared" si="0"/>
        <v>(61611, '6', 1, NULL, NULL, '外国語学部', NULL, NULL, NULL, NULL, NULL, NULL, NULL, NULL, NULL, NULL, NULL, NULL, NULL, '       ', 0, 61611, 'now()', 61611, 'now()'),</v>
      </c>
    </row>
    <row r="9" spans="1:26" s="11" customFormat="1" x14ac:dyDescent="0.45">
      <c r="A9" s="11">
        <v>61611</v>
      </c>
      <c r="B9" s="11">
        <v>7</v>
      </c>
      <c r="C9" s="11">
        <v>1</v>
      </c>
      <c r="E9" s="12"/>
      <c r="F9" s="11" t="s">
        <v>192</v>
      </c>
      <c r="T9" s="11" t="s">
        <v>36</v>
      </c>
      <c r="U9" s="11">
        <v>0</v>
      </c>
      <c r="V9" s="11" t="s">
        <v>246</v>
      </c>
      <c r="W9" s="2" t="s">
        <v>249</v>
      </c>
      <c r="X9" s="14">
        <v>61611</v>
      </c>
      <c r="Y9" s="2" t="s">
        <v>249</v>
      </c>
      <c r="Z9" s="11" t="str">
        <f t="shared" si="0"/>
        <v>(61611, '7', 1, NULL, NULL, '医療保健科学部', NULL, NULL, NULL, NULL, NULL, NULL, NULL, NULL, NULL, NULL, NULL, NULL, NULL, '       ', 0, 61611, 'now()', 61611, 'now()'),</v>
      </c>
    </row>
    <row r="10" spans="1:26" x14ac:dyDescent="0.45">
      <c r="A10">
        <v>61611</v>
      </c>
      <c r="B10">
        <v>51</v>
      </c>
      <c r="C10" s="1">
        <v>2</v>
      </c>
      <c r="D10">
        <v>104</v>
      </c>
      <c r="E10">
        <v>17</v>
      </c>
      <c r="F10" t="s">
        <v>193</v>
      </c>
      <c r="G10" t="s">
        <v>228</v>
      </c>
      <c r="H10" t="s">
        <v>243</v>
      </c>
      <c r="I10" s="2"/>
      <c r="J10" s="1"/>
      <c r="K10" s="2"/>
      <c r="N10" t="s">
        <v>28</v>
      </c>
      <c r="O10" t="s">
        <v>29</v>
      </c>
      <c r="Q10" t="s">
        <v>30</v>
      </c>
      <c r="R10" t="s">
        <v>29</v>
      </c>
      <c r="S10" t="s">
        <v>31</v>
      </c>
      <c r="T10" t="s">
        <v>36</v>
      </c>
      <c r="U10">
        <v>0</v>
      </c>
      <c r="V10" t="s">
        <v>243</v>
      </c>
      <c r="W10" s="2" t="s">
        <v>249</v>
      </c>
      <c r="X10" s="3" t="s">
        <v>247</v>
      </c>
      <c r="Y10" s="2" t="s">
        <v>249</v>
      </c>
      <c r="Z10" t="e">
        <f>"(" &amp; A10 &amp; ", '" &amp; B10 &amp; "', " &amp; C10 &amp; ", " &amp; IF(#REF!="","NULL",#REF!) &amp; ", " &amp; IF(E10="","NULL",E10) &amp; ", " &amp; IF(F10="","NULL","'"&amp;F10&amp;"'") &amp; ", " &amp; IF(G10="","NULL","'"&amp;G10&amp;"'") &amp; ", " &amp; IF(H10="","NULL","'"&amp;H10&amp;"'") &amp; ", " &amp; IF(I10="","NULL","'"&amp;I10&amp;"'") &amp; ", " &amp; IF(J10="","NULL","'"&amp;J10&amp;"'") &amp; ", " &amp; IF(K10="","NULL","'"&amp;K10&amp;"'") &amp; ", " &amp; IF(L10="","NULL","'"&amp;L10&amp;"'") &amp; ", " &amp; IF(M10="","NULL","'"&amp;M10&amp;"'") &amp; ", " &amp; IF(N10="","NULL","'"&amp;N10&amp;"'") &amp; ", " &amp; IF(O10="","NULL","'"&amp;O10&amp;"'") &amp; ", " &amp; IF(P10="","NULL","'"&amp;P10&amp;"'") &amp; ", " &amp; IF(Q10="","NULL","'"&amp;Q10&amp;"'") &amp; ", " &amp; IF(R10="","NULL","'"&amp;R10&amp;"'") &amp; ", " &amp; IF(S10="","NULL","'"&amp;S10&amp;"'") &amp; ", " &amp; IF(T10="","NULL","'"&amp;T10&amp;"'") &amp; ", " &amp; U10 &amp; ", " &amp; V10 &amp; ", " &amp; IF(W10="","NULL","'"&amp;W10&amp;"'") &amp; ", " &amp; X10 &amp; ", " &amp; IF(Y10="","NULL","'"&amp;Y10&amp;"'") &amp; "),"</f>
        <v>#REF!</v>
      </c>
    </row>
    <row r="11" spans="1:26" x14ac:dyDescent="0.45">
      <c r="A11">
        <v>61611</v>
      </c>
      <c r="B11">
        <v>52</v>
      </c>
      <c r="C11" s="1">
        <v>2</v>
      </c>
      <c r="D11">
        <v>104</v>
      </c>
      <c r="E11">
        <v>0</v>
      </c>
      <c r="F11" t="s">
        <v>194</v>
      </c>
      <c r="G11" t="s">
        <v>211</v>
      </c>
      <c r="H11" t="s">
        <v>211</v>
      </c>
      <c r="I11" s="2"/>
      <c r="J11" s="1"/>
      <c r="K11" s="2"/>
      <c r="N11" t="s">
        <v>28</v>
      </c>
      <c r="O11" t="s">
        <v>29</v>
      </c>
      <c r="Q11" t="s">
        <v>30</v>
      </c>
      <c r="R11" t="s">
        <v>29</v>
      </c>
      <c r="S11" t="s">
        <v>31</v>
      </c>
      <c r="T11" t="s">
        <v>36</v>
      </c>
      <c r="U11">
        <v>0</v>
      </c>
      <c r="V11" t="s">
        <v>211</v>
      </c>
      <c r="W11" s="2" t="s">
        <v>249</v>
      </c>
      <c r="X11" s="3">
        <v>61611</v>
      </c>
      <c r="Y11" s="2" t="s">
        <v>249</v>
      </c>
      <c r="Z11" t="str">
        <f>"(" &amp; A11 &amp; ", '" &amp; B11 &amp; "', " &amp; C11 &amp; ", " &amp; IF(D10="","NULL",D10) &amp; ", " &amp; IF(E11="","NULL",E11) &amp; ", " &amp; IF(F11="","NULL","'"&amp;F11&amp;"'") &amp; ", " &amp; IF(G11="","NULL","'"&amp;G11&amp;"'") &amp; ", " &amp; IF(H11="","NULL","'"&amp;H11&amp;"'") &amp; ", " &amp; IF(I11="","NULL","'"&amp;I11&amp;"'") &amp; ", " &amp; IF(J11="","NULL","'"&amp;J11&amp;"'") &amp; ", " &amp; IF(K11="","NULL","'"&amp;K11&amp;"'") &amp; ", " &amp; IF(L11="","NULL","'"&amp;L11&amp;"'") &amp; ", " &amp; IF(M11="","NULL","'"&amp;M11&amp;"'") &amp; ", " &amp; IF(N11="","NULL","'"&amp;N11&amp;"'") &amp; ", " &amp; IF(O11="","NULL","'"&amp;O11&amp;"'") &amp; ", " &amp; IF(P11="","NULL","'"&amp;P11&amp;"'") &amp; ", " &amp; IF(Q11="","NULL","'"&amp;Q11&amp;"'") &amp; ", " &amp; IF(R11="","NULL","'"&amp;R11&amp;"'") &amp; ", " &amp; IF(S11="","NULL","'"&amp;S11&amp;"'") &amp; ", " &amp; IF(T11="","NULL","'"&amp;T11&amp;"'") &amp; ", " &amp; U11 &amp; ", " &amp; V11 &amp; ", " &amp; IF(W11="","NULL","'"&amp;W11&amp;"'") &amp; ", " &amp; X11 &amp; ", " &amp; IF(Y11="","NULL","'"&amp;Y11&amp;"'") &amp; "),"</f>
        <v>(61611, '52', 2, 104, 0, '研究生', NULL, NULL, NULL, NULL, NULL, NULL, NULL, '                      ', '             ', NULL, '        ', '             ', '               ', '       ', 0, , 'now()', 61611, 'now()'),</v>
      </c>
    </row>
    <row r="12" spans="1:26" x14ac:dyDescent="0.45">
      <c r="A12">
        <v>61611</v>
      </c>
      <c r="B12">
        <v>31</v>
      </c>
      <c r="C12" s="1">
        <v>2</v>
      </c>
      <c r="D12">
        <v>102</v>
      </c>
      <c r="E12">
        <v>6</v>
      </c>
      <c r="F12" t="s">
        <v>195</v>
      </c>
      <c r="G12" t="s">
        <v>229</v>
      </c>
      <c r="H12" t="s">
        <v>231</v>
      </c>
      <c r="I12" s="2"/>
      <c r="J12" s="1"/>
      <c r="K12" s="2"/>
      <c r="N12" t="s">
        <v>28</v>
      </c>
      <c r="O12" t="s">
        <v>29</v>
      </c>
      <c r="Q12" t="s">
        <v>30</v>
      </c>
      <c r="R12" t="s">
        <v>29</v>
      </c>
      <c r="S12" t="s">
        <v>31</v>
      </c>
      <c r="T12" t="s">
        <v>36</v>
      </c>
      <c r="U12">
        <v>0</v>
      </c>
      <c r="V12" t="s">
        <v>231</v>
      </c>
      <c r="W12" s="2" t="s">
        <v>249</v>
      </c>
      <c r="X12" s="3">
        <v>61611</v>
      </c>
      <c r="Y12" s="2" t="s">
        <v>249</v>
      </c>
      <c r="Z12" t="str">
        <f t="shared" ref="Z12:Z28" si="1">"(" &amp; A12 &amp; ", '" &amp; B12 &amp; "', " &amp; C12 &amp; ", " &amp; IF(D12="","NULL",D12) &amp; ", " &amp; IF(E12="","NULL",E12) &amp; ", " &amp; IF(F12="","NULL","'"&amp;F12&amp;"'") &amp; ", " &amp; IF(G12="","NULL","'"&amp;G12&amp;"'") &amp; ", " &amp; IF(H12="","NULL","'"&amp;H12&amp;"'") &amp; ", " &amp; IF(I12="","NULL","'"&amp;I12&amp;"'") &amp; ", " &amp; IF(J12="","NULL","'"&amp;J12&amp;"'") &amp; ", " &amp; IF(K12="","NULL","'"&amp;K12&amp;"'") &amp; ", " &amp; IF(L12="","NULL","'"&amp;L12&amp;"'") &amp; ", " &amp; IF(M12="","NULL","'"&amp;M12&amp;"'") &amp; ", " &amp; IF(N12="","NULL","'"&amp;N12&amp;"'") &amp; ", " &amp; IF(O12="","NULL","'"&amp;O12&amp;"'") &amp; ", " &amp; IF(P12="","NULL","'"&amp;P12&amp;"'") &amp; ", " &amp; IF(Q12="","NULL","'"&amp;Q12&amp;"'") &amp; ", " &amp; IF(R12="","NULL","'"&amp;R12&amp;"'") &amp; ", " &amp; IF(S12="","NULL","'"&amp;S12&amp;"'") &amp; ", " &amp; IF(T12="","NULL","'"&amp;T12&amp;"'") &amp; ", " &amp; U12 &amp; ", " &amp; V12 &amp; ", " &amp; IF(W12="","NULL","'"&amp;W12&amp;"'") &amp; ", " &amp; X12 &amp; ", " &amp; IF(Y12="","NULL","'"&amp;Y12&amp;"'") &amp; "),"</f>
        <v>(61611, '31', 2, 102, 6, '地域未来学科', '地域', 'Department of Regional Development', NULL, NULL, NULL, NULL, NULL, '                      ', '             ', NULL, '        ', '             ', '               ', '       ', 0, Department of Regional Development, 'now()', 61611, 'now()'),</v>
      </c>
    </row>
    <row r="13" spans="1:26" x14ac:dyDescent="0.45">
      <c r="A13">
        <v>61611</v>
      </c>
      <c r="B13">
        <v>32</v>
      </c>
      <c r="C13" s="1">
        <v>2</v>
      </c>
      <c r="D13">
        <v>102</v>
      </c>
      <c r="E13">
        <v>1</v>
      </c>
      <c r="F13" t="s">
        <v>196</v>
      </c>
      <c r="G13" t="s">
        <v>213</v>
      </c>
      <c r="H13" t="s">
        <v>232</v>
      </c>
      <c r="I13" s="2"/>
      <c r="J13" s="1"/>
      <c r="K13" s="2"/>
      <c r="N13" t="s">
        <v>28</v>
      </c>
      <c r="O13" t="s">
        <v>29</v>
      </c>
      <c r="Q13" t="s">
        <v>30</v>
      </c>
      <c r="R13" t="s">
        <v>29</v>
      </c>
      <c r="S13" t="s">
        <v>31</v>
      </c>
      <c r="T13" t="s">
        <v>36</v>
      </c>
      <c r="U13">
        <v>0</v>
      </c>
      <c r="V13" t="s">
        <v>232</v>
      </c>
      <c r="W13" s="2" t="s">
        <v>249</v>
      </c>
      <c r="X13" s="3">
        <v>63490</v>
      </c>
      <c r="Y13" s="2" t="s">
        <v>249</v>
      </c>
      <c r="Z13" t="str">
        <f t="shared" si="1"/>
        <v>(61611, '32', 2, 102, 1, '健康栄養学科', '健康', 'Department of Health and Nutrition', NULL, NULL, NULL, NULL, NULL, '                      ', '             ', NULL, '        ', '             ', '               ', '       ', 0, Department of Health and Nutrition, 'now()', 63490, 'now()'),</v>
      </c>
    </row>
    <row r="14" spans="1:26" x14ac:dyDescent="0.45">
      <c r="A14">
        <v>61611</v>
      </c>
      <c r="B14">
        <v>21</v>
      </c>
      <c r="C14" s="1">
        <v>2</v>
      </c>
      <c r="D14">
        <v>101</v>
      </c>
      <c r="E14">
        <v>12</v>
      </c>
      <c r="F14" t="s">
        <v>147</v>
      </c>
      <c r="G14" t="s">
        <v>147</v>
      </c>
      <c r="H14" t="s">
        <v>211</v>
      </c>
      <c r="I14" s="2"/>
      <c r="J14" s="1"/>
      <c r="K14" s="2"/>
      <c r="N14" t="s">
        <v>28</v>
      </c>
      <c r="O14" t="s">
        <v>29</v>
      </c>
      <c r="Q14" t="s">
        <v>30</v>
      </c>
      <c r="R14" t="s">
        <v>29</v>
      </c>
      <c r="S14" t="s">
        <v>31</v>
      </c>
      <c r="T14" t="s">
        <v>36</v>
      </c>
      <c r="U14">
        <v>0</v>
      </c>
      <c r="V14" t="s">
        <v>211</v>
      </c>
      <c r="W14" s="2" t="s">
        <v>249</v>
      </c>
      <c r="X14" s="3">
        <v>63490</v>
      </c>
      <c r="Y14" s="2" t="s">
        <v>249</v>
      </c>
      <c r="Z14" t="str">
        <f t="shared" si="1"/>
        <v>(61611, '21', 2, 101, 12, '別科', '別科', NULL, NULL, NULL, NULL, NULL, NULL, '                      ', '             ', NULL, '        ', '             ', '               ', '       ', 0, , 'now()', 63490, 'now()'),</v>
      </c>
    </row>
    <row r="15" spans="1:26" x14ac:dyDescent="0.45">
      <c r="A15">
        <v>61611</v>
      </c>
      <c r="B15">
        <v>33</v>
      </c>
      <c r="C15" s="1">
        <v>2</v>
      </c>
      <c r="D15">
        <v>102</v>
      </c>
      <c r="E15">
        <v>2</v>
      </c>
      <c r="F15" t="s">
        <v>197</v>
      </c>
      <c r="G15" t="s">
        <v>214</v>
      </c>
      <c r="H15" t="s">
        <v>233</v>
      </c>
      <c r="I15" s="2"/>
      <c r="J15" s="1"/>
      <c r="K15" s="2"/>
      <c r="N15" t="s">
        <v>28</v>
      </c>
      <c r="O15" t="s">
        <v>29</v>
      </c>
      <c r="Q15" t="s">
        <v>30</v>
      </c>
      <c r="R15" t="s">
        <v>29</v>
      </c>
      <c r="S15" t="s">
        <v>31</v>
      </c>
      <c r="T15" t="s">
        <v>36</v>
      </c>
      <c r="U15">
        <v>0</v>
      </c>
      <c r="V15" t="s">
        <v>233</v>
      </c>
      <c r="W15" s="2" t="s">
        <v>249</v>
      </c>
      <c r="X15" s="3">
        <v>63490</v>
      </c>
      <c r="Y15" s="2" t="s">
        <v>249</v>
      </c>
      <c r="Z15" t="str">
        <f t="shared" si="1"/>
        <v>(61611, '33', 2, 102, 2, '理学療法学科', '理学（人）', 'Department of Physical Therapy', NULL, NULL, NULL, NULL, NULL, '                      ', '             ', NULL, '        ', '             ', '               ', '       ', 0, Department of Physical Therapy, 'now()', 63490, 'now()'),</v>
      </c>
    </row>
    <row r="16" spans="1:26" x14ac:dyDescent="0.45">
      <c r="A16">
        <v>61611</v>
      </c>
      <c r="B16">
        <v>34</v>
      </c>
      <c r="C16" s="1">
        <v>2</v>
      </c>
      <c r="D16">
        <v>102</v>
      </c>
      <c r="E16">
        <v>3</v>
      </c>
      <c r="F16" t="s">
        <v>198</v>
      </c>
      <c r="G16" t="s">
        <v>215</v>
      </c>
      <c r="H16" t="s">
        <v>234</v>
      </c>
      <c r="I16" s="2"/>
      <c r="J16" s="1"/>
      <c r="K16" s="2"/>
      <c r="N16" t="s">
        <v>28</v>
      </c>
      <c r="O16" t="s">
        <v>29</v>
      </c>
      <c r="Q16" t="s">
        <v>30</v>
      </c>
      <c r="R16" t="s">
        <v>29</v>
      </c>
      <c r="S16" t="s">
        <v>31</v>
      </c>
      <c r="T16" t="s">
        <v>36</v>
      </c>
      <c r="U16">
        <v>0</v>
      </c>
      <c r="V16" t="s">
        <v>234</v>
      </c>
      <c r="W16" s="2" t="s">
        <v>249</v>
      </c>
      <c r="X16" s="3" t="s">
        <v>248</v>
      </c>
      <c r="Y16" s="2" t="s">
        <v>249</v>
      </c>
      <c r="Z16" t="str">
        <f t="shared" si="1"/>
        <v>(61611, '34', 2, 102, 3, '作業療法学科', '作業（人）', 'Department of Occupational Therapy', NULL, NULL, NULL, NULL, NULL, '                      ', '             ', NULL, '        ', '             ', '               ', '       ', 0, Department of Occupational Therapy, 'now()', 63490, 'now()'),</v>
      </c>
    </row>
    <row r="17" spans="1:26" x14ac:dyDescent="0.45">
      <c r="A17">
        <v>61611</v>
      </c>
      <c r="B17">
        <v>35</v>
      </c>
      <c r="C17" s="1">
        <v>2</v>
      </c>
      <c r="D17">
        <v>102</v>
      </c>
      <c r="E17">
        <v>4</v>
      </c>
      <c r="F17" t="s">
        <v>199</v>
      </c>
      <c r="G17" t="s">
        <v>216</v>
      </c>
      <c r="H17" t="s">
        <v>235</v>
      </c>
      <c r="I17" s="2"/>
      <c r="J17" s="1"/>
      <c r="K17" s="2"/>
      <c r="N17" t="s">
        <v>28</v>
      </c>
      <c r="O17" t="s">
        <v>29</v>
      </c>
      <c r="Q17" t="s">
        <v>30</v>
      </c>
      <c r="R17" t="s">
        <v>29</v>
      </c>
      <c r="S17" t="s">
        <v>31</v>
      </c>
      <c r="T17" t="s">
        <v>36</v>
      </c>
      <c r="U17">
        <v>0</v>
      </c>
      <c r="V17" t="s">
        <v>235</v>
      </c>
      <c r="W17" s="2" t="s">
        <v>249</v>
      </c>
      <c r="X17" s="3">
        <v>63490</v>
      </c>
      <c r="Y17" s="2" t="s">
        <v>249</v>
      </c>
      <c r="Z17" t="str">
        <f t="shared" si="1"/>
        <v>(61611, '35', 2, 102, 4, '看護学科', '看護（人）', 'Department of Nursing', NULL, NULL, NULL, NULL, NULL, '                      ', '             ', NULL, '        ', '             ', '               ', '       ', 0, Department of Nursing, 'now()', 63490, 'now()'),</v>
      </c>
    </row>
    <row r="18" spans="1:26" x14ac:dyDescent="0.45">
      <c r="A18">
        <v>61611</v>
      </c>
      <c r="B18">
        <v>36</v>
      </c>
      <c r="C18" s="1">
        <v>2</v>
      </c>
      <c r="D18">
        <v>102</v>
      </c>
      <c r="E18">
        <v>5</v>
      </c>
      <c r="F18" t="s">
        <v>200</v>
      </c>
      <c r="G18" t="s">
        <v>217</v>
      </c>
      <c r="H18" t="s">
        <v>236</v>
      </c>
      <c r="I18" s="2"/>
      <c r="J18" s="1"/>
      <c r="K18" s="2"/>
      <c r="N18" t="s">
        <v>28</v>
      </c>
      <c r="O18" t="s">
        <v>29</v>
      </c>
      <c r="Q18" t="s">
        <v>30</v>
      </c>
      <c r="R18" t="s">
        <v>29</v>
      </c>
      <c r="S18" t="s">
        <v>31</v>
      </c>
      <c r="T18" t="s">
        <v>36</v>
      </c>
      <c r="U18">
        <v>0</v>
      </c>
      <c r="V18" t="s">
        <v>236</v>
      </c>
      <c r="W18" s="2" t="s">
        <v>249</v>
      </c>
      <c r="X18" s="3">
        <v>63490</v>
      </c>
      <c r="Y18" s="2" t="s">
        <v>249</v>
      </c>
      <c r="Z18" t="str">
        <f t="shared" si="1"/>
        <v>(61611, '36', 2, 102, 5, 'こども発達学科', 'こども', 'Department of child development', NULL, NULL, NULL, NULL, NULL, '                      ', '             ', NULL, '        ', '             ', '               ', '       ', 0, Department of child development, 'now()', 63490, 'now()'),</v>
      </c>
    </row>
    <row r="19" spans="1:26" x14ac:dyDescent="0.45">
      <c r="A19">
        <v>61611</v>
      </c>
      <c r="B19">
        <v>61</v>
      </c>
      <c r="C19" s="1">
        <v>2</v>
      </c>
      <c r="D19">
        <v>105</v>
      </c>
      <c r="E19">
        <v>18</v>
      </c>
      <c r="F19" t="s">
        <v>201</v>
      </c>
      <c r="G19" t="s">
        <v>218</v>
      </c>
      <c r="H19" t="s">
        <v>237</v>
      </c>
      <c r="I19" s="2"/>
      <c r="J19" s="1"/>
      <c r="K19" s="2"/>
      <c r="N19" t="s">
        <v>28</v>
      </c>
      <c r="O19" t="s">
        <v>29</v>
      </c>
      <c r="Q19" t="s">
        <v>30</v>
      </c>
      <c r="R19" t="s">
        <v>29</v>
      </c>
      <c r="S19" t="s">
        <v>31</v>
      </c>
      <c r="T19" t="s">
        <v>245</v>
      </c>
      <c r="U19">
        <v>0</v>
      </c>
      <c r="V19" t="s">
        <v>237</v>
      </c>
      <c r="W19" s="2" t="s">
        <v>249</v>
      </c>
      <c r="X19" s="3">
        <v>63490</v>
      </c>
      <c r="Y19" s="2" t="s">
        <v>249</v>
      </c>
      <c r="Z19" t="str">
        <f t="shared" si="1"/>
        <v>(61611, '61', 2, 105, 18, '国際言語学科', '言語', 'Department of International Language Studies', NULL, NULL, NULL, NULL, NULL, '                      ', '             ', NULL, '        ', '             ', '               ', 'データ移行', 0, Department of International Language Studies, 'now()', 63490, 'now()'),</v>
      </c>
    </row>
    <row r="20" spans="1:26" x14ac:dyDescent="0.45">
      <c r="A20">
        <v>61611</v>
      </c>
      <c r="B20">
        <v>41</v>
      </c>
      <c r="C20" s="1">
        <v>2</v>
      </c>
      <c r="D20">
        <v>103</v>
      </c>
      <c r="E20">
        <v>7</v>
      </c>
      <c r="F20" t="s">
        <v>202</v>
      </c>
      <c r="G20" t="s">
        <v>219</v>
      </c>
      <c r="H20" t="s">
        <v>238</v>
      </c>
      <c r="I20" s="2"/>
      <c r="J20" s="1"/>
      <c r="K20" s="2"/>
      <c r="N20" t="s">
        <v>28</v>
      </c>
      <c r="O20" t="s">
        <v>29</v>
      </c>
      <c r="Q20" t="s">
        <v>30</v>
      </c>
      <c r="R20" t="s">
        <v>29</v>
      </c>
      <c r="S20" t="s">
        <v>31</v>
      </c>
      <c r="T20" t="s">
        <v>36</v>
      </c>
      <c r="U20">
        <v>0</v>
      </c>
      <c r="V20" t="s">
        <v>238</v>
      </c>
      <c r="W20" s="2" t="s">
        <v>249</v>
      </c>
      <c r="X20" s="3">
        <v>63490</v>
      </c>
      <c r="Y20" s="2" t="s">
        <v>249</v>
      </c>
      <c r="Z20" t="str">
        <f t="shared" si="1"/>
        <v>(61611, '41', 2, 103, 7, '国際教養学科', '教養', 'Department of International Liberal Arts', NULL, NULL, NULL, NULL, NULL, '                      ', '             ', NULL, '        ', '             ', '               ', '       ', 0, Department of International Liberal Arts, 'now()', 63490, 'now()'),</v>
      </c>
    </row>
    <row r="21" spans="1:26" x14ac:dyDescent="0.45">
      <c r="A21">
        <v>61611</v>
      </c>
      <c r="B21">
        <v>42</v>
      </c>
      <c r="C21" s="1">
        <v>2</v>
      </c>
      <c r="D21">
        <v>103</v>
      </c>
      <c r="E21">
        <v>8</v>
      </c>
      <c r="F21" t="s">
        <v>203</v>
      </c>
      <c r="G21" t="s">
        <v>220</v>
      </c>
      <c r="H21" t="s">
        <v>81</v>
      </c>
      <c r="I21" s="2"/>
      <c r="J21" s="1"/>
      <c r="K21" s="2"/>
      <c r="N21" t="s">
        <v>28</v>
      </c>
      <c r="O21" t="s">
        <v>29</v>
      </c>
      <c r="Q21" t="s">
        <v>30</v>
      </c>
      <c r="R21" t="s">
        <v>29</v>
      </c>
      <c r="S21" t="s">
        <v>31</v>
      </c>
      <c r="T21" t="s">
        <v>36</v>
      </c>
      <c r="U21">
        <v>0</v>
      </c>
      <c r="V21" t="s">
        <v>81</v>
      </c>
      <c r="W21" s="2" t="s">
        <v>249</v>
      </c>
      <c r="X21" s="3">
        <v>63490</v>
      </c>
      <c r="Y21" s="2" t="s">
        <v>249</v>
      </c>
      <c r="Z21" t="str">
        <f t="shared" si="1"/>
        <v>(61611, '42', 2, 103, 8, '国際コミュニケーション学科', 'コミュ', 'Department of International Communication Studies', NULL, NULL, NULL, NULL, NULL, '                      ', '             ', NULL, '        ', '             ', '               ', '       ', 0, Department of International Communication Studies, 'now()', 63490, 'now()'),</v>
      </c>
    </row>
    <row r="22" spans="1:26" x14ac:dyDescent="0.45">
      <c r="A22">
        <v>61611</v>
      </c>
      <c r="B22">
        <v>71</v>
      </c>
      <c r="C22" s="1">
        <v>2</v>
      </c>
      <c r="D22">
        <v>106</v>
      </c>
      <c r="E22">
        <v>9</v>
      </c>
      <c r="F22" t="s">
        <v>204</v>
      </c>
      <c r="G22" t="s">
        <v>221</v>
      </c>
      <c r="H22" t="s">
        <v>235</v>
      </c>
      <c r="I22" s="2"/>
      <c r="J22" s="1"/>
      <c r="K22" s="2"/>
      <c r="N22" t="s">
        <v>28</v>
      </c>
      <c r="O22" t="s">
        <v>29</v>
      </c>
      <c r="Q22" t="s">
        <v>30</v>
      </c>
      <c r="R22" t="s">
        <v>29</v>
      </c>
      <c r="S22" t="s">
        <v>31</v>
      </c>
      <c r="T22" t="s">
        <v>36</v>
      </c>
      <c r="U22">
        <v>0</v>
      </c>
      <c r="V22" t="s">
        <v>235</v>
      </c>
      <c r="W22" s="2" t="s">
        <v>249</v>
      </c>
      <c r="X22" s="3">
        <v>63267</v>
      </c>
      <c r="Y22" s="2" t="s">
        <v>249</v>
      </c>
      <c r="Z22" t="str">
        <f t="shared" si="1"/>
        <v>(61611, '71', 2, 106, 9, '看護学科（医）', '看護（医）', 'Department of Nursing', NULL, NULL, NULL, NULL, NULL, '                      ', '             ', NULL, '        ', '             ', '               ', '       ', 0, Department of Nursing, 'now()', 63267, 'now()'),</v>
      </c>
    </row>
    <row r="23" spans="1:26" x14ac:dyDescent="0.45">
      <c r="A23">
        <v>61611</v>
      </c>
      <c r="B23">
        <v>72</v>
      </c>
      <c r="C23" s="1">
        <v>2</v>
      </c>
      <c r="D23">
        <v>106</v>
      </c>
      <c r="E23">
        <v>10</v>
      </c>
      <c r="F23" t="s">
        <v>84</v>
      </c>
      <c r="G23" t="s">
        <v>222</v>
      </c>
      <c r="H23" t="s">
        <v>239</v>
      </c>
      <c r="I23" s="2"/>
      <c r="J23" s="1"/>
      <c r="K23" s="2"/>
      <c r="N23" t="s">
        <v>28</v>
      </c>
      <c r="O23" t="s">
        <v>29</v>
      </c>
      <c r="Q23" t="s">
        <v>30</v>
      </c>
      <c r="R23" t="s">
        <v>29</v>
      </c>
      <c r="S23" t="s">
        <v>31</v>
      </c>
      <c r="U23">
        <v>0</v>
      </c>
      <c r="V23" t="s">
        <v>239</v>
      </c>
      <c r="W23" s="2" t="s">
        <v>249</v>
      </c>
      <c r="X23" s="3">
        <v>63267</v>
      </c>
      <c r="Y23" s="2" t="s">
        <v>249</v>
      </c>
      <c r="Z23" t="str">
        <f t="shared" si="1"/>
        <v>(61611, '72', 2, 106, 10, 'リハビリテーション学科　理学療法学専攻', 'リハ理（医）', 'Department of Rehabilitation', NULL, NULL, NULL, NULL, NULL, '                      ', '             ', NULL, '        ', '             ', '               ', NULL, 0, Department of Rehabilitation, 'now()', 63267, 'now()'),</v>
      </c>
    </row>
    <row r="24" spans="1:26" x14ac:dyDescent="0.45">
      <c r="A24">
        <v>61611</v>
      </c>
      <c r="B24">
        <v>73</v>
      </c>
      <c r="C24" s="1">
        <v>2</v>
      </c>
      <c r="D24">
        <v>106</v>
      </c>
      <c r="E24">
        <v>11</v>
      </c>
      <c r="F24" t="s">
        <v>87</v>
      </c>
      <c r="G24" t="s">
        <v>223</v>
      </c>
      <c r="H24" t="s">
        <v>239</v>
      </c>
      <c r="I24" s="2"/>
      <c r="J24" s="1"/>
      <c r="K24" s="2"/>
      <c r="N24" t="s">
        <v>28</v>
      </c>
      <c r="O24" t="s">
        <v>29</v>
      </c>
      <c r="Q24" t="s">
        <v>30</v>
      </c>
      <c r="R24" t="s">
        <v>29</v>
      </c>
      <c r="S24" t="s">
        <v>31</v>
      </c>
      <c r="U24">
        <v>0</v>
      </c>
      <c r="V24" t="s">
        <v>239</v>
      </c>
      <c r="W24" s="2" t="s">
        <v>249</v>
      </c>
      <c r="X24" s="3">
        <v>63267</v>
      </c>
      <c r="Y24" s="2" t="s">
        <v>249</v>
      </c>
      <c r="Z24" t="str">
        <f t="shared" si="1"/>
        <v>(61611, '73', 2, 106, 11, 'リハビリテーション学科　作業療法学専攻', 'リハ作（医）', 'Department of Rehabilitation', NULL, NULL, NULL, NULL, NULL, '                      ', '             ', NULL, '        ', '             ', '               ', NULL, 0, Department of Rehabilitation, 'now()', 63267, 'now()'),</v>
      </c>
    </row>
    <row r="25" spans="1:26" x14ac:dyDescent="0.45">
      <c r="A25">
        <v>61611</v>
      </c>
      <c r="B25">
        <v>11</v>
      </c>
      <c r="C25" s="1">
        <v>2</v>
      </c>
      <c r="D25">
        <v>100</v>
      </c>
      <c r="E25">
        <v>13</v>
      </c>
      <c r="F25" t="s">
        <v>205</v>
      </c>
      <c r="G25" t="s">
        <v>224</v>
      </c>
      <c r="H25" t="s">
        <v>240</v>
      </c>
      <c r="I25" s="2"/>
      <c r="J25" s="1"/>
      <c r="K25" s="2"/>
      <c r="N25" t="s">
        <v>28</v>
      </c>
      <c r="O25" t="s">
        <v>29</v>
      </c>
      <c r="Q25" t="s">
        <v>30</v>
      </c>
      <c r="R25" t="s">
        <v>29</v>
      </c>
      <c r="S25" t="s">
        <v>31</v>
      </c>
      <c r="U25">
        <v>0</v>
      </c>
      <c r="V25" t="s">
        <v>240</v>
      </c>
      <c r="W25" s="2" t="s">
        <v>249</v>
      </c>
      <c r="X25" s="3">
        <v>61611</v>
      </c>
      <c r="Y25" s="2" t="s">
        <v>249</v>
      </c>
      <c r="Z25" t="str">
        <f t="shared" si="1"/>
        <v>(61611, '11', 2, 100, 13, 'グローバルコミュニケーション研究科', '院GC', 'Graduate School of Global Communication', NULL, NULL, NULL, NULL, NULL, '                      ', '             ', NULL, '        ', '             ', '               ', NULL, 0, Graduate School of Global Communication, 'now()', 61611, 'now()'),</v>
      </c>
    </row>
    <row r="26" spans="1:26" x14ac:dyDescent="0.45">
      <c r="A26">
        <v>61611</v>
      </c>
      <c r="B26">
        <v>12</v>
      </c>
      <c r="C26" s="1">
        <v>2</v>
      </c>
      <c r="D26">
        <v>100</v>
      </c>
      <c r="E26">
        <v>14</v>
      </c>
      <c r="F26" t="s">
        <v>206</v>
      </c>
      <c r="G26" t="s">
        <v>225</v>
      </c>
      <c r="H26" t="s">
        <v>96</v>
      </c>
      <c r="I26" s="2"/>
      <c r="J26" s="1"/>
      <c r="K26" s="2"/>
      <c r="N26" t="s">
        <v>28</v>
      </c>
      <c r="O26" t="s">
        <v>29</v>
      </c>
      <c r="Q26" t="s">
        <v>30</v>
      </c>
      <c r="R26" t="s">
        <v>29</v>
      </c>
      <c r="S26" t="s">
        <v>31</v>
      </c>
      <c r="U26">
        <v>0</v>
      </c>
      <c r="V26" t="s">
        <v>96</v>
      </c>
      <c r="W26" s="2" t="s">
        <v>249</v>
      </c>
      <c r="X26" s="3">
        <v>61611</v>
      </c>
      <c r="Y26" s="2" t="s">
        <v>249</v>
      </c>
      <c r="Z26" t="str">
        <f t="shared" si="1"/>
        <v>(61611, '12', 2, 100, 14, '健康栄養科学研究科', '院健康', 'Graduate School of Health and Nutritional Science', NULL, NULL, NULL, NULL, NULL, '                      ', '             ', NULL, '        ', '             ', '               ', NULL, 0, Graduate School of Health and Nutritional Science, 'now()', 61611, 'now()'),</v>
      </c>
    </row>
    <row r="27" spans="1:26" x14ac:dyDescent="0.45">
      <c r="A27">
        <v>61611</v>
      </c>
      <c r="B27">
        <v>13</v>
      </c>
      <c r="C27" s="1">
        <v>2</v>
      </c>
      <c r="D27">
        <v>100</v>
      </c>
      <c r="E27">
        <v>15</v>
      </c>
      <c r="F27" t="s">
        <v>207</v>
      </c>
      <c r="G27" t="s">
        <v>226</v>
      </c>
      <c r="H27" t="s">
        <v>241</v>
      </c>
      <c r="I27" s="2"/>
      <c r="J27" s="1"/>
      <c r="K27" s="2"/>
      <c r="N27" t="s">
        <v>28</v>
      </c>
      <c r="O27" t="s">
        <v>29</v>
      </c>
      <c r="Q27" t="s">
        <v>30</v>
      </c>
      <c r="R27" t="s">
        <v>29</v>
      </c>
      <c r="S27" t="s">
        <v>31</v>
      </c>
      <c r="U27">
        <v>0</v>
      </c>
      <c r="V27" t="s">
        <v>241</v>
      </c>
      <c r="W27" s="2" t="s">
        <v>249</v>
      </c>
      <c r="X27" s="3">
        <v>61611</v>
      </c>
      <c r="Y27" s="2" t="s">
        <v>249</v>
      </c>
      <c r="Z27" t="str">
        <f t="shared" si="1"/>
        <v>(61611, '13', 2, 100, 15, 'リハビリテーション科学研究科', '院リハ', 'Graduate School of Rehabilitation Science', NULL, NULL, NULL, NULL, NULL, '                      ', '             ', NULL, '        ', '             ', '               ', NULL, 0, Graduate School of Rehabilitation Science, 'now()', 61611, 'now()'),</v>
      </c>
    </row>
    <row r="28" spans="1:26" x14ac:dyDescent="0.45">
      <c r="A28">
        <v>61611</v>
      </c>
      <c r="B28">
        <v>14</v>
      </c>
      <c r="C28" s="1">
        <v>2</v>
      </c>
      <c r="D28">
        <v>100</v>
      </c>
      <c r="E28">
        <v>16</v>
      </c>
      <c r="F28" t="s">
        <v>208</v>
      </c>
      <c r="G28" t="s">
        <v>227</v>
      </c>
      <c r="H28" t="s">
        <v>242</v>
      </c>
      <c r="I28" s="2"/>
      <c r="J28" s="1"/>
      <c r="K28" s="2"/>
      <c r="N28" t="s">
        <v>28</v>
      </c>
      <c r="O28" t="s">
        <v>29</v>
      </c>
      <c r="Q28" t="s">
        <v>30</v>
      </c>
      <c r="R28" t="s">
        <v>29</v>
      </c>
      <c r="S28" t="s">
        <v>31</v>
      </c>
      <c r="U28">
        <v>0</v>
      </c>
      <c r="V28" t="s">
        <v>242</v>
      </c>
      <c r="W28" s="2" t="s">
        <v>249</v>
      </c>
      <c r="X28" s="3">
        <v>61611</v>
      </c>
      <c r="Y28" s="2" t="s">
        <v>249</v>
      </c>
      <c r="Z28" t="str">
        <f t="shared" si="1"/>
        <v>(61611, '14', 2, 100, 16, 'こども発達学研究科', '院こども', 'Graduate School of Child Development Science', NULL, NULL, NULL, NULL, NULL, '                      ', '             ', NULL, '        ', '             ', '               ', NULL, 0, Graduate School of Child Development Science, 'now()', 61611, 'now()'),</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5F93-8BAB-4AAF-9F64-989B35B620B6}">
  <dimension ref="A1:AB27"/>
  <sheetViews>
    <sheetView topLeftCell="A7" workbookViewId="0">
      <selection activeCell="G10" sqref="G10"/>
    </sheetView>
  </sheetViews>
  <sheetFormatPr defaultRowHeight="18" x14ac:dyDescent="0.45"/>
  <cols>
    <col min="1" max="1" width="14.8984375" bestFit="1" customWidth="1"/>
    <col min="2" max="2" width="13.69921875" style="3" bestFit="1" customWidth="1"/>
    <col min="3" max="4" width="13.69921875" style="3" customWidth="1"/>
    <col min="5" max="5" width="13.69921875" bestFit="1" customWidth="1"/>
    <col min="6" max="6" width="18.796875" bestFit="1" customWidth="1"/>
    <col min="7" max="7" width="18.796875" customWidth="1"/>
    <col min="8" max="8" width="17.59765625" bestFit="1" customWidth="1"/>
    <col min="9" max="9" width="37.69921875" bestFit="1" customWidth="1"/>
    <col min="10" max="10" width="13.5" bestFit="1" customWidth="1"/>
    <col min="11" max="11" width="17.59765625" bestFit="1" customWidth="1"/>
  </cols>
  <sheetData>
    <row r="1" spans="1:28" x14ac:dyDescent="0.45">
      <c r="A1" t="s">
        <v>142</v>
      </c>
      <c r="B1" s="3" t="s">
        <v>111</v>
      </c>
      <c r="C1" s="3" t="s">
        <v>150</v>
      </c>
      <c r="D1" s="3" t="s">
        <v>152</v>
      </c>
      <c r="E1" t="s">
        <v>112</v>
      </c>
      <c r="F1" t="s">
        <v>113</v>
      </c>
      <c r="H1" t="s">
        <v>114</v>
      </c>
      <c r="I1" t="s">
        <v>115</v>
      </c>
      <c r="J1" t="s">
        <v>116</v>
      </c>
      <c r="K1" t="s">
        <v>117</v>
      </c>
      <c r="L1" t="s">
        <v>118</v>
      </c>
      <c r="M1" t="s">
        <v>119</v>
      </c>
      <c r="N1" t="s">
        <v>120</v>
      </c>
      <c r="O1" t="s">
        <v>121</v>
      </c>
      <c r="P1" t="s">
        <v>122</v>
      </c>
      <c r="Q1" t="s">
        <v>123</v>
      </c>
      <c r="R1" t="s">
        <v>124</v>
      </c>
      <c r="S1" t="s">
        <v>125</v>
      </c>
      <c r="T1" t="s">
        <v>126</v>
      </c>
      <c r="U1" t="s">
        <v>127</v>
      </c>
      <c r="V1" t="s">
        <v>128</v>
      </c>
      <c r="W1" t="s">
        <v>129</v>
      </c>
      <c r="X1" t="s">
        <v>130</v>
      </c>
      <c r="Y1" t="s">
        <v>131</v>
      </c>
      <c r="Z1" t="s">
        <v>132</v>
      </c>
      <c r="AA1" t="s">
        <v>133</v>
      </c>
      <c r="AB1" t="s">
        <v>134</v>
      </c>
    </row>
    <row r="2" spans="1:28" x14ac:dyDescent="0.45">
      <c r="A2">
        <v>61611</v>
      </c>
      <c r="B2">
        <v>256</v>
      </c>
      <c r="C2">
        <v>1</v>
      </c>
      <c r="D2"/>
      <c r="E2">
        <v>1</v>
      </c>
      <c r="H2" s="1">
        <v>1</v>
      </c>
      <c r="I2" t="s">
        <v>135</v>
      </c>
      <c r="X2">
        <v>0</v>
      </c>
      <c r="Y2">
        <v>61611</v>
      </c>
      <c r="Z2" s="2">
        <v>1.0067129629629629E-2</v>
      </c>
      <c r="AA2">
        <v>61611</v>
      </c>
      <c r="AB2" s="2">
        <v>1.9931712962962964E-2</v>
      </c>
    </row>
    <row r="3" spans="1:28" x14ac:dyDescent="0.45">
      <c r="A3">
        <v>61611</v>
      </c>
      <c r="B3">
        <v>331</v>
      </c>
      <c r="C3">
        <v>2</v>
      </c>
      <c r="D3"/>
      <c r="E3">
        <v>1</v>
      </c>
      <c r="H3" s="1">
        <v>2</v>
      </c>
      <c r="I3" t="s">
        <v>136</v>
      </c>
      <c r="X3">
        <v>0</v>
      </c>
      <c r="Y3">
        <v>61611</v>
      </c>
      <c r="Z3" s="2">
        <v>2.1322916666666667E-2</v>
      </c>
      <c r="AA3">
        <v>61611</v>
      </c>
      <c r="AB3" s="2">
        <v>3.1203703703703706E-3</v>
      </c>
    </row>
    <row r="4" spans="1:28" x14ac:dyDescent="0.45">
      <c r="A4">
        <v>61611</v>
      </c>
      <c r="B4">
        <v>248</v>
      </c>
      <c r="C4">
        <v>3</v>
      </c>
      <c r="D4"/>
      <c r="E4">
        <v>1</v>
      </c>
      <c r="H4" s="1">
        <v>3</v>
      </c>
      <c r="I4" t="s">
        <v>137</v>
      </c>
      <c r="X4">
        <v>0</v>
      </c>
      <c r="Y4">
        <v>61611</v>
      </c>
      <c r="Z4" s="2">
        <v>2.3495370370370371E-2</v>
      </c>
      <c r="AA4">
        <v>61611</v>
      </c>
      <c r="AB4" s="2">
        <v>2.3495370370370371E-2</v>
      </c>
    </row>
    <row r="5" spans="1:28" x14ac:dyDescent="0.45">
      <c r="A5">
        <v>61611</v>
      </c>
      <c r="B5">
        <v>255</v>
      </c>
      <c r="C5">
        <v>4</v>
      </c>
      <c r="D5"/>
      <c r="E5">
        <v>1</v>
      </c>
      <c r="H5" s="1">
        <v>4</v>
      </c>
      <c r="I5" t="s">
        <v>138</v>
      </c>
      <c r="X5">
        <v>0</v>
      </c>
      <c r="Y5">
        <v>61611</v>
      </c>
      <c r="Z5" s="2">
        <v>2.3636574074074074E-2</v>
      </c>
      <c r="AA5">
        <v>61611</v>
      </c>
      <c r="AB5" s="2">
        <v>2.3636574074074074E-2</v>
      </c>
    </row>
    <row r="6" spans="1:28" x14ac:dyDescent="0.45">
      <c r="A6">
        <v>61611</v>
      </c>
      <c r="B6">
        <v>257</v>
      </c>
      <c r="C6">
        <v>5</v>
      </c>
      <c r="D6"/>
      <c r="E6">
        <v>1</v>
      </c>
      <c r="H6" s="1">
        <v>5</v>
      </c>
      <c r="I6" t="s">
        <v>139</v>
      </c>
      <c r="X6">
        <v>0</v>
      </c>
      <c r="Y6">
        <v>61611</v>
      </c>
      <c r="Z6" s="2">
        <v>2.5380787037037039E-2</v>
      </c>
      <c r="AA6">
        <v>61611</v>
      </c>
      <c r="AB6" s="2">
        <v>2.5380787037037039E-2</v>
      </c>
    </row>
    <row r="7" spans="1:28" x14ac:dyDescent="0.45">
      <c r="A7">
        <v>61611</v>
      </c>
      <c r="B7">
        <v>254</v>
      </c>
      <c r="C7">
        <v>6</v>
      </c>
      <c r="D7"/>
      <c r="E7">
        <v>1</v>
      </c>
      <c r="H7" s="1">
        <v>6</v>
      </c>
      <c r="I7" t="s">
        <v>140</v>
      </c>
      <c r="X7">
        <v>0</v>
      </c>
      <c r="Y7">
        <v>61611</v>
      </c>
      <c r="Z7" s="2">
        <v>2.6599537037037036E-2</v>
      </c>
      <c r="AA7">
        <v>61611</v>
      </c>
      <c r="AB7" s="2">
        <v>4.15775462962963E-2</v>
      </c>
    </row>
    <row r="8" spans="1:28" x14ac:dyDescent="0.45">
      <c r="A8">
        <v>61611</v>
      </c>
      <c r="B8">
        <v>265</v>
      </c>
      <c r="C8">
        <v>7</v>
      </c>
      <c r="D8"/>
      <c r="E8">
        <v>1</v>
      </c>
      <c r="H8" s="1">
        <v>7</v>
      </c>
      <c r="I8" t="s">
        <v>141</v>
      </c>
      <c r="X8">
        <v>0</v>
      </c>
      <c r="Y8">
        <v>61611</v>
      </c>
      <c r="Z8" s="2">
        <v>2.5871527777777781E-2</v>
      </c>
      <c r="AA8">
        <v>61611</v>
      </c>
      <c r="AB8" s="2">
        <v>2.5871527777777781E-2</v>
      </c>
    </row>
    <row r="9" spans="1:28" x14ac:dyDescent="0.45">
      <c r="A9">
        <v>61611</v>
      </c>
      <c r="B9">
        <v>418</v>
      </c>
      <c r="C9">
        <v>51</v>
      </c>
      <c r="D9"/>
      <c r="E9">
        <v>2</v>
      </c>
      <c r="F9">
        <v>257</v>
      </c>
      <c r="G9">
        <v>5</v>
      </c>
      <c r="H9" s="1">
        <v>8</v>
      </c>
      <c r="I9" t="s">
        <v>24</v>
      </c>
      <c r="X9">
        <v>0</v>
      </c>
      <c r="Y9">
        <v>61611</v>
      </c>
      <c r="Z9" s="2">
        <v>1.2056712962962964E-2</v>
      </c>
      <c r="AA9">
        <v>61611</v>
      </c>
      <c r="AB9" s="2">
        <v>2.4230324074074074E-2</v>
      </c>
    </row>
    <row r="10" spans="1:28" x14ac:dyDescent="0.45">
      <c r="A10">
        <v>61611</v>
      </c>
      <c r="B10">
        <v>572</v>
      </c>
      <c r="C10">
        <v>52</v>
      </c>
      <c r="D10"/>
      <c r="E10">
        <v>2</v>
      </c>
      <c r="F10">
        <v>257</v>
      </c>
      <c r="G10">
        <v>5</v>
      </c>
      <c r="H10" s="1">
        <v>9</v>
      </c>
      <c r="I10" t="s">
        <v>35</v>
      </c>
      <c r="X10">
        <v>0</v>
      </c>
      <c r="Y10">
        <v>61611</v>
      </c>
      <c r="Z10" s="2">
        <v>2.385763888888889E-2</v>
      </c>
      <c r="AA10">
        <v>61611</v>
      </c>
      <c r="AB10" s="2">
        <v>2.385763888888889E-2</v>
      </c>
    </row>
    <row r="11" spans="1:28" x14ac:dyDescent="0.45">
      <c r="A11">
        <v>61611</v>
      </c>
      <c r="B11">
        <v>481</v>
      </c>
      <c r="C11">
        <v>31</v>
      </c>
      <c r="D11"/>
      <c r="E11">
        <v>2</v>
      </c>
      <c r="F11">
        <v>248</v>
      </c>
      <c r="G11">
        <v>3</v>
      </c>
      <c r="H11" s="1">
        <v>10</v>
      </c>
      <c r="I11" t="s">
        <v>38</v>
      </c>
      <c r="X11">
        <v>0</v>
      </c>
      <c r="Y11">
        <v>61611</v>
      </c>
      <c r="Z11" s="2">
        <v>2.8917824074074075E-2</v>
      </c>
      <c r="AA11">
        <v>61611</v>
      </c>
      <c r="AB11" s="2">
        <v>1.5016203703703705E-2</v>
      </c>
    </row>
    <row r="12" spans="1:28" x14ac:dyDescent="0.45">
      <c r="A12">
        <v>61611</v>
      </c>
      <c r="B12">
        <v>408</v>
      </c>
      <c r="C12">
        <v>32</v>
      </c>
      <c r="D12"/>
      <c r="E12">
        <v>2</v>
      </c>
      <c r="F12">
        <v>248</v>
      </c>
      <c r="G12">
        <v>3</v>
      </c>
      <c r="H12" s="1">
        <v>11</v>
      </c>
      <c r="I12" t="s">
        <v>43</v>
      </c>
      <c r="X12">
        <v>0</v>
      </c>
      <c r="Y12">
        <v>61611</v>
      </c>
      <c r="Z12" s="2">
        <v>2.550115740740741E-2</v>
      </c>
      <c r="AA12">
        <v>61611</v>
      </c>
      <c r="AB12" s="2">
        <v>2.550115740740741E-2</v>
      </c>
    </row>
    <row r="13" spans="1:28" x14ac:dyDescent="0.45">
      <c r="A13">
        <v>61611</v>
      </c>
      <c r="B13">
        <v>503</v>
      </c>
      <c r="C13">
        <v>21</v>
      </c>
      <c r="D13"/>
      <c r="E13">
        <v>2</v>
      </c>
      <c r="F13">
        <v>331</v>
      </c>
      <c r="G13">
        <v>2</v>
      </c>
      <c r="H13" s="1">
        <v>12</v>
      </c>
      <c r="I13" t="s">
        <v>48</v>
      </c>
      <c r="X13">
        <v>0</v>
      </c>
      <c r="Y13">
        <v>61611</v>
      </c>
      <c r="Z13" s="2">
        <v>1.8917824074074073E-2</v>
      </c>
      <c r="AA13">
        <v>61611</v>
      </c>
      <c r="AB13" s="2">
        <v>1.8917824074074073E-2</v>
      </c>
    </row>
    <row r="14" spans="1:28" x14ac:dyDescent="0.45">
      <c r="A14">
        <v>61611</v>
      </c>
      <c r="B14">
        <v>409</v>
      </c>
      <c r="C14">
        <v>33</v>
      </c>
      <c r="D14"/>
      <c r="E14">
        <v>2</v>
      </c>
      <c r="F14">
        <v>248</v>
      </c>
      <c r="G14">
        <v>3</v>
      </c>
      <c r="H14" s="1">
        <v>13</v>
      </c>
      <c r="I14" t="s">
        <v>49</v>
      </c>
      <c r="X14">
        <v>0</v>
      </c>
      <c r="Y14">
        <v>61611</v>
      </c>
      <c r="Z14" s="2">
        <v>3.7096064814814811E-2</v>
      </c>
      <c r="AA14">
        <v>61611</v>
      </c>
      <c r="AB14" s="2">
        <v>3.7096064814814811E-2</v>
      </c>
    </row>
    <row r="15" spans="1:28" x14ac:dyDescent="0.45">
      <c r="A15">
        <v>61611</v>
      </c>
      <c r="B15">
        <v>401</v>
      </c>
      <c r="C15">
        <v>34</v>
      </c>
      <c r="D15"/>
      <c r="E15">
        <v>2</v>
      </c>
      <c r="F15">
        <v>248</v>
      </c>
      <c r="G15">
        <v>3</v>
      </c>
      <c r="H15" s="1">
        <v>14</v>
      </c>
      <c r="I15" t="s">
        <v>54</v>
      </c>
      <c r="X15">
        <v>0</v>
      </c>
      <c r="Y15">
        <v>61611</v>
      </c>
      <c r="Z15" s="2">
        <v>3.7343750000000002E-2</v>
      </c>
      <c r="AA15">
        <v>61611</v>
      </c>
      <c r="AB15" s="2">
        <v>3.7343750000000002E-2</v>
      </c>
    </row>
    <row r="16" spans="1:28" x14ac:dyDescent="0.45">
      <c r="A16">
        <v>61611</v>
      </c>
      <c r="B16">
        <v>410</v>
      </c>
      <c r="C16">
        <v>35</v>
      </c>
      <c r="D16"/>
      <c r="E16">
        <v>2</v>
      </c>
      <c r="F16">
        <v>248</v>
      </c>
      <c r="G16">
        <v>3</v>
      </c>
      <c r="H16" s="1">
        <v>15</v>
      </c>
      <c r="I16" t="s">
        <v>59</v>
      </c>
      <c r="X16">
        <v>0</v>
      </c>
      <c r="Y16">
        <v>61611</v>
      </c>
      <c r="Z16" s="2">
        <v>2.6336805555555554E-2</v>
      </c>
      <c r="AA16">
        <v>61611</v>
      </c>
      <c r="AB16" s="2">
        <v>2.8189814814814813E-2</v>
      </c>
    </row>
    <row r="17" spans="1:28" x14ac:dyDescent="0.45">
      <c r="A17">
        <v>61611</v>
      </c>
      <c r="B17">
        <v>411</v>
      </c>
      <c r="C17">
        <v>36</v>
      </c>
      <c r="D17"/>
      <c r="E17">
        <v>2</v>
      </c>
      <c r="F17">
        <v>248</v>
      </c>
      <c r="G17">
        <v>3</v>
      </c>
      <c r="H17" s="1">
        <v>16</v>
      </c>
      <c r="I17" t="s">
        <v>64</v>
      </c>
      <c r="X17">
        <v>0</v>
      </c>
      <c r="Y17">
        <v>61611</v>
      </c>
      <c r="Z17" s="2">
        <v>2.4493055555555553E-2</v>
      </c>
      <c r="AA17">
        <v>61611</v>
      </c>
      <c r="AB17" s="2">
        <v>2.4493055555555553E-2</v>
      </c>
    </row>
    <row r="18" spans="1:28" x14ac:dyDescent="0.45">
      <c r="A18">
        <v>61611</v>
      </c>
      <c r="B18">
        <v>407</v>
      </c>
      <c r="C18">
        <v>61</v>
      </c>
      <c r="D18"/>
      <c r="E18">
        <v>2</v>
      </c>
      <c r="F18">
        <v>254</v>
      </c>
      <c r="G18">
        <v>6</v>
      </c>
      <c r="H18" s="1">
        <v>17</v>
      </c>
      <c r="I18" t="s">
        <v>69</v>
      </c>
      <c r="X18">
        <v>0</v>
      </c>
      <c r="Y18">
        <v>61611</v>
      </c>
      <c r="Z18" s="2">
        <v>2.1142361111111112E-2</v>
      </c>
      <c r="AA18">
        <v>61611</v>
      </c>
      <c r="AB18" s="2">
        <v>2.4189814814814816E-3</v>
      </c>
    </row>
    <row r="19" spans="1:28" x14ac:dyDescent="0.45">
      <c r="A19">
        <v>61611</v>
      </c>
      <c r="B19">
        <v>412</v>
      </c>
      <c r="C19">
        <v>41</v>
      </c>
      <c r="D19"/>
      <c r="E19">
        <v>2</v>
      </c>
      <c r="F19">
        <v>255</v>
      </c>
      <c r="G19">
        <v>4</v>
      </c>
      <c r="H19" s="1">
        <v>18</v>
      </c>
      <c r="I19" t="s">
        <v>74</v>
      </c>
      <c r="X19">
        <v>0</v>
      </c>
      <c r="Y19">
        <v>61611</v>
      </c>
      <c r="Z19" s="2">
        <v>2.1730324074074076E-2</v>
      </c>
      <c r="AA19">
        <v>61611</v>
      </c>
      <c r="AB19" s="2">
        <v>2.1730324074074076E-2</v>
      </c>
    </row>
    <row r="20" spans="1:28" x14ac:dyDescent="0.45">
      <c r="A20">
        <v>61611</v>
      </c>
      <c r="B20">
        <v>413</v>
      </c>
      <c r="C20">
        <v>42</v>
      </c>
      <c r="D20"/>
      <c r="E20">
        <v>2</v>
      </c>
      <c r="F20">
        <v>255</v>
      </c>
      <c r="G20">
        <v>4</v>
      </c>
      <c r="H20" s="1">
        <v>19</v>
      </c>
      <c r="I20" t="s">
        <v>79</v>
      </c>
      <c r="X20">
        <v>0</v>
      </c>
      <c r="Y20">
        <v>61611</v>
      </c>
      <c r="Z20" s="2">
        <v>3.7482638888888892E-2</v>
      </c>
      <c r="AA20">
        <v>61611</v>
      </c>
      <c r="AB20" s="2">
        <v>1.762615740740741E-2</v>
      </c>
    </row>
    <row r="21" spans="1:28" x14ac:dyDescent="0.45">
      <c r="A21">
        <v>61611</v>
      </c>
      <c r="B21">
        <v>421</v>
      </c>
      <c r="C21">
        <v>71</v>
      </c>
      <c r="D21"/>
      <c r="E21">
        <v>2</v>
      </c>
      <c r="F21">
        <v>265</v>
      </c>
      <c r="G21">
        <v>7</v>
      </c>
      <c r="H21" s="1">
        <v>20</v>
      </c>
      <c r="I21" t="s">
        <v>82</v>
      </c>
      <c r="X21">
        <v>0</v>
      </c>
      <c r="Y21">
        <v>61611</v>
      </c>
      <c r="Z21" s="2">
        <v>2.1902777777777778E-2</v>
      </c>
      <c r="AA21">
        <v>61611</v>
      </c>
      <c r="AB21" s="2">
        <v>8.8587962962962952E-3</v>
      </c>
    </row>
    <row r="22" spans="1:28" x14ac:dyDescent="0.45">
      <c r="A22">
        <v>61611</v>
      </c>
      <c r="B22">
        <v>420</v>
      </c>
      <c r="C22">
        <v>72</v>
      </c>
      <c r="D22"/>
      <c r="E22">
        <v>2</v>
      </c>
      <c r="F22">
        <v>265</v>
      </c>
      <c r="G22">
        <v>7</v>
      </c>
      <c r="H22" s="1">
        <v>21</v>
      </c>
      <c r="I22" t="s">
        <v>84</v>
      </c>
      <c r="X22">
        <v>0</v>
      </c>
      <c r="Y22">
        <v>61611</v>
      </c>
      <c r="Z22" s="2">
        <v>2.4671296296296295E-2</v>
      </c>
      <c r="AA22">
        <v>61611</v>
      </c>
      <c r="AB22" s="2">
        <v>2.4671296296296295E-2</v>
      </c>
    </row>
    <row r="23" spans="1:28" x14ac:dyDescent="0.45">
      <c r="A23">
        <v>61611</v>
      </c>
      <c r="B23">
        <v>424</v>
      </c>
      <c r="C23">
        <v>73</v>
      </c>
      <c r="D23"/>
      <c r="E23">
        <v>2</v>
      </c>
      <c r="F23">
        <v>265</v>
      </c>
      <c r="G23">
        <v>7</v>
      </c>
      <c r="H23" s="1">
        <v>22</v>
      </c>
      <c r="I23" t="s">
        <v>87</v>
      </c>
      <c r="X23">
        <v>0</v>
      </c>
      <c r="Y23">
        <v>61611</v>
      </c>
      <c r="Z23" s="2">
        <v>2.4204861111111114E-2</v>
      </c>
      <c r="AA23">
        <v>61611</v>
      </c>
      <c r="AB23" s="2">
        <v>2.4204861111111114E-2</v>
      </c>
    </row>
    <row r="24" spans="1:28" x14ac:dyDescent="0.45">
      <c r="A24">
        <v>61611</v>
      </c>
      <c r="B24">
        <v>414</v>
      </c>
      <c r="C24">
        <v>11</v>
      </c>
      <c r="D24"/>
      <c r="E24">
        <v>2</v>
      </c>
      <c r="F24">
        <v>256</v>
      </c>
      <c r="G24">
        <v>1</v>
      </c>
      <c r="H24" s="1">
        <v>23</v>
      </c>
      <c r="I24" t="s">
        <v>89</v>
      </c>
      <c r="X24">
        <v>0</v>
      </c>
      <c r="Y24">
        <v>61611</v>
      </c>
      <c r="Z24" s="2">
        <v>2.6016203703703705E-2</v>
      </c>
      <c r="AA24">
        <v>61611</v>
      </c>
      <c r="AB24" s="2">
        <v>2.6016203703703705E-2</v>
      </c>
    </row>
    <row r="25" spans="1:28" x14ac:dyDescent="0.45">
      <c r="A25">
        <v>61611</v>
      </c>
      <c r="B25">
        <v>415</v>
      </c>
      <c r="C25">
        <v>12</v>
      </c>
      <c r="D25"/>
      <c r="E25">
        <v>2</v>
      </c>
      <c r="F25">
        <v>256</v>
      </c>
      <c r="G25">
        <v>1</v>
      </c>
      <c r="H25" s="1">
        <v>24</v>
      </c>
      <c r="I25" t="s">
        <v>94</v>
      </c>
      <c r="X25">
        <v>0</v>
      </c>
      <c r="Y25">
        <v>61611</v>
      </c>
      <c r="Z25" s="2">
        <v>1.4545138888888889E-2</v>
      </c>
      <c r="AA25">
        <v>61611</v>
      </c>
      <c r="AB25" s="2">
        <v>1.4545138888888889E-2</v>
      </c>
    </row>
    <row r="26" spans="1:28" x14ac:dyDescent="0.45">
      <c r="A26">
        <v>61611</v>
      </c>
      <c r="B26">
        <v>416</v>
      </c>
      <c r="C26">
        <v>13</v>
      </c>
      <c r="D26"/>
      <c r="E26">
        <v>2</v>
      </c>
      <c r="F26">
        <v>256</v>
      </c>
      <c r="G26">
        <v>1</v>
      </c>
      <c r="H26" s="1">
        <v>25</v>
      </c>
      <c r="I26" t="s">
        <v>99</v>
      </c>
      <c r="X26">
        <v>0</v>
      </c>
      <c r="Y26">
        <v>61611</v>
      </c>
      <c r="Z26" s="2">
        <v>2.2197916666666668E-2</v>
      </c>
      <c r="AA26">
        <v>61611</v>
      </c>
      <c r="AB26" s="2">
        <v>2.2197916666666668E-2</v>
      </c>
    </row>
    <row r="27" spans="1:28" x14ac:dyDescent="0.45">
      <c r="A27">
        <v>61611</v>
      </c>
      <c r="B27">
        <v>417</v>
      </c>
      <c r="C27">
        <v>14</v>
      </c>
      <c r="D27"/>
      <c r="E27">
        <v>2</v>
      </c>
      <c r="F27">
        <v>256</v>
      </c>
      <c r="G27">
        <v>1</v>
      </c>
      <c r="H27" s="1">
        <v>26</v>
      </c>
      <c r="I27" t="s">
        <v>104</v>
      </c>
      <c r="X27">
        <v>0</v>
      </c>
      <c r="Y27">
        <v>61611</v>
      </c>
      <c r="Z27" s="2">
        <v>2.8050925925925924E-2</v>
      </c>
      <c r="AA27">
        <v>61611</v>
      </c>
      <c r="AB27" s="2">
        <v>2.8050925925925924E-2</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066A-1DD3-4249-BE0B-9D17DB1945BB}">
  <dimension ref="A1:D22"/>
  <sheetViews>
    <sheetView topLeftCell="A9" workbookViewId="0">
      <selection sqref="A1:XFD1048576"/>
    </sheetView>
  </sheetViews>
  <sheetFormatPr defaultRowHeight="18" x14ac:dyDescent="0.45"/>
  <cols>
    <col min="1" max="1" width="17.8984375" customWidth="1"/>
    <col min="2" max="2" width="14.19921875" customWidth="1"/>
    <col min="3" max="3" width="19" customWidth="1"/>
    <col min="4" max="4" width="31.5" style="8" customWidth="1"/>
  </cols>
  <sheetData>
    <row r="1" spans="1:4" x14ac:dyDescent="0.45">
      <c r="A1" t="s">
        <v>185</v>
      </c>
      <c r="B1" t="s">
        <v>148</v>
      </c>
    </row>
    <row r="2" spans="1:4" ht="409.6" x14ac:dyDescent="0.45">
      <c r="D2" s="8" t="str">
        <f>"UPDATE sm_student_inf
SET smi_dept_sid = CASE smi_school_subject
"&amp;_xlfn.TEXTJOIN(CHAR(10),TRUE,C3:C21)&amp;"
ELSE smi_dept_sid END
WHERE smi_school_sid = 61611
  AND smi_school_subject IN ("&amp;_xlfn.TEXTJOIN(", ",TRUE,A3:A21)&amp;");"</f>
        <v>UPDATE sm_student_inf
SET smi_dept_sid = CASE smi_school_subject
WHEN 418 THEN 107
WHEN 572 THEN 108
WHEN 481 THEN 109
WHEN 408 THEN 110
WHEN 503 THEN 111
WHEN 409 THEN 112
WHEN 401 THEN 113
WHEN 410 THEN 114
WHEN 411 THEN 115
WHEN 407 THEN 116
WHEN 412 THEN 117
WHEN 413 THEN 118
WHEN 421 THEN 119
WHEN 420 THEN 120
WHEN 424 THEN 121
WHEN 414 THEN 122
WHEN 415 THEN 123
WHEN 416 THEN 124
WHEN 417 THEN 125
ELSE smi_dept_sid END
WHERE smi_school_sid = 61611
  AND smi_school_subject IN (418, 572, 481, 408, 503, 409, 401, 410, 411, 407, 412, 413, 421, 420, 424, 414, 415, 416, 417);</v>
      </c>
    </row>
    <row r="3" spans="1:4" x14ac:dyDescent="0.45">
      <c r="A3">
        <v>418</v>
      </c>
      <c r="B3">
        <v>107</v>
      </c>
      <c r="C3" t="str">
        <f>"WHEN "&amp;A3&amp;" THEN "&amp;B3</f>
        <v>WHEN 418 THEN 107</v>
      </c>
    </row>
    <row r="4" spans="1:4" x14ac:dyDescent="0.45">
      <c r="A4">
        <v>572</v>
      </c>
      <c r="B4">
        <v>108</v>
      </c>
      <c r="C4" t="str">
        <f t="shared" ref="C4:C21" si="0">"WHEN "&amp;A4&amp;" THEN "&amp;B4</f>
        <v>WHEN 572 THEN 108</v>
      </c>
    </row>
    <row r="5" spans="1:4" x14ac:dyDescent="0.45">
      <c r="A5">
        <v>481</v>
      </c>
      <c r="B5">
        <v>109</v>
      </c>
      <c r="C5" t="str">
        <f t="shared" si="0"/>
        <v>WHEN 481 THEN 109</v>
      </c>
    </row>
    <row r="6" spans="1:4" x14ac:dyDescent="0.45">
      <c r="A6">
        <v>408</v>
      </c>
      <c r="B6">
        <v>110</v>
      </c>
      <c r="C6" t="str">
        <f t="shared" si="0"/>
        <v>WHEN 408 THEN 110</v>
      </c>
    </row>
    <row r="7" spans="1:4" x14ac:dyDescent="0.45">
      <c r="A7">
        <v>503</v>
      </c>
      <c r="B7">
        <v>111</v>
      </c>
      <c r="C7" t="str">
        <f t="shared" si="0"/>
        <v>WHEN 503 THEN 111</v>
      </c>
    </row>
    <row r="8" spans="1:4" x14ac:dyDescent="0.45">
      <c r="A8">
        <v>409</v>
      </c>
      <c r="B8">
        <v>112</v>
      </c>
      <c r="C8" t="str">
        <f t="shared" si="0"/>
        <v>WHEN 409 THEN 112</v>
      </c>
    </row>
    <row r="9" spans="1:4" x14ac:dyDescent="0.45">
      <c r="A9">
        <v>401</v>
      </c>
      <c r="B9">
        <v>113</v>
      </c>
      <c r="C9" t="str">
        <f t="shared" si="0"/>
        <v>WHEN 401 THEN 113</v>
      </c>
    </row>
    <row r="10" spans="1:4" x14ac:dyDescent="0.45">
      <c r="A10">
        <v>410</v>
      </c>
      <c r="B10">
        <v>114</v>
      </c>
      <c r="C10" t="str">
        <f t="shared" si="0"/>
        <v>WHEN 410 THEN 114</v>
      </c>
    </row>
    <row r="11" spans="1:4" x14ac:dyDescent="0.45">
      <c r="A11">
        <v>411</v>
      </c>
      <c r="B11">
        <v>115</v>
      </c>
      <c r="C11" t="str">
        <f t="shared" si="0"/>
        <v>WHEN 411 THEN 115</v>
      </c>
    </row>
    <row r="12" spans="1:4" x14ac:dyDescent="0.45">
      <c r="A12">
        <v>407</v>
      </c>
      <c r="B12">
        <v>116</v>
      </c>
      <c r="C12" t="str">
        <f t="shared" si="0"/>
        <v>WHEN 407 THEN 116</v>
      </c>
    </row>
    <row r="13" spans="1:4" x14ac:dyDescent="0.45">
      <c r="A13">
        <v>412</v>
      </c>
      <c r="B13">
        <v>117</v>
      </c>
      <c r="C13" t="str">
        <f t="shared" si="0"/>
        <v>WHEN 412 THEN 117</v>
      </c>
    </row>
    <row r="14" spans="1:4" x14ac:dyDescent="0.45">
      <c r="A14">
        <v>413</v>
      </c>
      <c r="B14">
        <v>118</v>
      </c>
      <c r="C14" t="str">
        <f t="shared" si="0"/>
        <v>WHEN 413 THEN 118</v>
      </c>
    </row>
    <row r="15" spans="1:4" x14ac:dyDescent="0.45">
      <c r="A15">
        <v>421</v>
      </c>
      <c r="B15">
        <v>119</v>
      </c>
      <c r="C15" t="str">
        <f t="shared" si="0"/>
        <v>WHEN 421 THEN 119</v>
      </c>
    </row>
    <row r="16" spans="1:4" x14ac:dyDescent="0.45">
      <c r="A16">
        <v>420</v>
      </c>
      <c r="B16">
        <v>120</v>
      </c>
      <c r="C16" t="str">
        <f t="shared" si="0"/>
        <v>WHEN 420 THEN 120</v>
      </c>
    </row>
    <row r="17" spans="1:3" x14ac:dyDescent="0.45">
      <c r="A17">
        <v>424</v>
      </c>
      <c r="B17">
        <v>121</v>
      </c>
      <c r="C17" t="str">
        <f t="shared" si="0"/>
        <v>WHEN 424 THEN 121</v>
      </c>
    </row>
    <row r="18" spans="1:3" x14ac:dyDescent="0.45">
      <c r="A18">
        <v>414</v>
      </c>
      <c r="B18">
        <v>122</v>
      </c>
      <c r="C18" t="str">
        <f t="shared" si="0"/>
        <v>WHEN 414 THEN 122</v>
      </c>
    </row>
    <row r="19" spans="1:3" x14ac:dyDescent="0.45">
      <c r="A19">
        <v>415</v>
      </c>
      <c r="B19">
        <v>123</v>
      </c>
      <c r="C19" t="str">
        <f t="shared" si="0"/>
        <v>WHEN 415 THEN 123</v>
      </c>
    </row>
    <row r="20" spans="1:3" x14ac:dyDescent="0.45">
      <c r="A20">
        <v>416</v>
      </c>
      <c r="B20">
        <v>124</v>
      </c>
      <c r="C20" t="str">
        <f t="shared" si="0"/>
        <v>WHEN 416 THEN 124</v>
      </c>
    </row>
    <row r="21" spans="1:3" x14ac:dyDescent="0.45">
      <c r="A21">
        <v>417</v>
      </c>
      <c r="B21">
        <v>125</v>
      </c>
      <c r="C21" t="str">
        <f t="shared" si="0"/>
        <v>WHEN 417 THEN 125</v>
      </c>
    </row>
    <row r="22" spans="1:3" x14ac:dyDescent="0.45">
      <c r="A22" s="10"/>
      <c r="B22" s="10"/>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C9E2-4753-4AE3-BB4E-8AB8BEC67419}">
  <dimension ref="A1:I27"/>
  <sheetViews>
    <sheetView workbookViewId="0">
      <selection activeCell="G10" sqref="G10"/>
    </sheetView>
  </sheetViews>
  <sheetFormatPr defaultRowHeight="18" x14ac:dyDescent="0.45"/>
  <sheetData>
    <row r="1" spans="1:9" x14ac:dyDescent="0.45">
      <c r="A1" s="4" t="s">
        <v>153</v>
      </c>
      <c r="B1" s="4" t="s">
        <v>111</v>
      </c>
      <c r="C1" s="4" t="s">
        <v>151</v>
      </c>
      <c r="D1" s="4" t="s">
        <v>112</v>
      </c>
      <c r="E1" s="4" t="s">
        <v>113</v>
      </c>
      <c r="F1" s="4" t="s">
        <v>149</v>
      </c>
      <c r="G1" s="5" t="s">
        <v>154</v>
      </c>
      <c r="H1" s="6" t="s">
        <v>155</v>
      </c>
      <c r="I1" s="6" t="s">
        <v>156</v>
      </c>
    </row>
    <row r="2" spans="1:9" x14ac:dyDescent="0.45">
      <c r="A2" s="7">
        <v>61611</v>
      </c>
      <c r="B2" s="7">
        <v>256</v>
      </c>
      <c r="C2" s="7" t="s">
        <v>157</v>
      </c>
      <c r="D2" s="7">
        <v>1</v>
      </c>
      <c r="E2" s="7"/>
      <c r="F2" s="7" t="s">
        <v>157</v>
      </c>
      <c r="G2" s="7"/>
      <c r="H2" s="7"/>
      <c r="I2" s="7"/>
    </row>
    <row r="3" spans="1:9" x14ac:dyDescent="0.45">
      <c r="A3" s="7">
        <v>61611</v>
      </c>
      <c r="B3" s="7">
        <v>331</v>
      </c>
      <c r="C3" s="7" t="s">
        <v>158</v>
      </c>
      <c r="D3" s="7">
        <v>1</v>
      </c>
      <c r="E3" s="7"/>
      <c r="F3" s="7" t="s">
        <v>158</v>
      </c>
      <c r="G3" s="7"/>
      <c r="H3" s="7"/>
      <c r="I3" s="7"/>
    </row>
    <row r="4" spans="1:9" x14ac:dyDescent="0.45">
      <c r="A4" s="7">
        <v>61611</v>
      </c>
      <c r="B4" s="7">
        <v>248</v>
      </c>
      <c r="C4" s="7" t="s">
        <v>159</v>
      </c>
      <c r="D4" s="7">
        <v>1</v>
      </c>
      <c r="E4" s="7"/>
      <c r="F4" s="7" t="s">
        <v>159</v>
      </c>
      <c r="G4" s="7"/>
      <c r="H4" s="7"/>
      <c r="I4" s="7"/>
    </row>
    <row r="5" spans="1:9" x14ac:dyDescent="0.45">
      <c r="A5" s="7">
        <v>61611</v>
      </c>
      <c r="B5" s="7">
        <v>255</v>
      </c>
      <c r="C5" s="7" t="s">
        <v>160</v>
      </c>
      <c r="D5" s="7">
        <v>1</v>
      </c>
      <c r="E5" s="7"/>
      <c r="F5" s="7" t="s">
        <v>160</v>
      </c>
      <c r="G5" s="7"/>
      <c r="H5" s="7"/>
      <c r="I5" s="7"/>
    </row>
    <row r="6" spans="1:9" x14ac:dyDescent="0.45">
      <c r="A6" s="7">
        <v>61611</v>
      </c>
      <c r="B6" s="7">
        <v>257</v>
      </c>
      <c r="C6" s="7" t="s">
        <v>161</v>
      </c>
      <c r="D6" s="7">
        <v>1</v>
      </c>
      <c r="E6" s="7"/>
      <c r="F6" s="7" t="s">
        <v>161</v>
      </c>
      <c r="G6" s="7"/>
      <c r="H6" s="7"/>
      <c r="I6" s="7"/>
    </row>
    <row r="7" spans="1:9" x14ac:dyDescent="0.45">
      <c r="A7" s="7">
        <v>61611</v>
      </c>
      <c r="B7" s="7">
        <v>254</v>
      </c>
      <c r="C7" s="7" t="s">
        <v>162</v>
      </c>
      <c r="D7" s="7">
        <v>1</v>
      </c>
      <c r="E7" s="7"/>
      <c r="F7" s="7" t="s">
        <v>162</v>
      </c>
      <c r="G7" s="7"/>
      <c r="H7" s="7"/>
      <c r="I7" s="7"/>
    </row>
    <row r="8" spans="1:9" x14ac:dyDescent="0.45">
      <c r="A8" s="7">
        <v>61611</v>
      </c>
      <c r="B8" s="7">
        <v>265</v>
      </c>
      <c r="C8" s="7" t="s">
        <v>163</v>
      </c>
      <c r="D8" s="7">
        <v>1</v>
      </c>
      <c r="E8" s="7"/>
      <c r="F8" s="7" t="s">
        <v>163</v>
      </c>
      <c r="G8" s="7"/>
      <c r="H8" s="7"/>
      <c r="I8" s="7"/>
    </row>
    <row r="9" spans="1:9" x14ac:dyDescent="0.45">
      <c r="A9" s="7">
        <v>61611</v>
      </c>
      <c r="B9" s="7">
        <v>418</v>
      </c>
      <c r="C9" s="7" t="s">
        <v>164</v>
      </c>
      <c r="D9" s="7">
        <v>2</v>
      </c>
      <c r="E9" s="7">
        <v>257</v>
      </c>
      <c r="F9" s="7" t="s">
        <v>164</v>
      </c>
      <c r="G9" s="7">
        <f>COUNTIF(E2:E9, E9)</f>
        <v>1</v>
      </c>
      <c r="H9" s="7" t="str">
        <f t="shared" ref="H9:H27" si="0">VLOOKUP(E9,$B$2:$C$8,2,FALSE)</f>
        <v>5</v>
      </c>
      <c r="I9" s="7" t="str">
        <f>H9&amp;G9</f>
        <v>51</v>
      </c>
    </row>
    <row r="10" spans="1:9" x14ac:dyDescent="0.45">
      <c r="A10" s="7">
        <v>61611</v>
      </c>
      <c r="B10" s="7">
        <v>572</v>
      </c>
      <c r="C10" s="7" t="s">
        <v>165</v>
      </c>
      <c r="D10" s="7">
        <v>2</v>
      </c>
      <c r="E10" s="7">
        <v>257</v>
      </c>
      <c r="F10" s="7" t="s">
        <v>165</v>
      </c>
      <c r="G10" s="7">
        <f t="shared" ref="G10:G27" si="1">COUNTIF(E3:E10, E10)</f>
        <v>2</v>
      </c>
      <c r="H10" s="7" t="str">
        <f t="shared" si="0"/>
        <v>5</v>
      </c>
      <c r="I10" s="7" t="str">
        <f t="shared" ref="I10:I27" si="2">H10&amp;G10</f>
        <v>52</v>
      </c>
    </row>
    <row r="11" spans="1:9" x14ac:dyDescent="0.45">
      <c r="A11" s="7">
        <v>61611</v>
      </c>
      <c r="B11" s="7">
        <v>481</v>
      </c>
      <c r="C11" s="7" t="s">
        <v>166</v>
      </c>
      <c r="D11" s="7">
        <v>2</v>
      </c>
      <c r="E11" s="7">
        <v>248</v>
      </c>
      <c r="F11" s="7" t="s">
        <v>166</v>
      </c>
      <c r="G11" s="7">
        <f t="shared" si="1"/>
        <v>1</v>
      </c>
      <c r="H11" s="7" t="str">
        <f t="shared" si="0"/>
        <v>3</v>
      </c>
      <c r="I11" s="7" t="str">
        <f t="shared" si="2"/>
        <v>31</v>
      </c>
    </row>
    <row r="12" spans="1:9" x14ac:dyDescent="0.45">
      <c r="A12" s="7">
        <v>61611</v>
      </c>
      <c r="B12" s="7">
        <v>408</v>
      </c>
      <c r="C12" s="7" t="s">
        <v>167</v>
      </c>
      <c r="D12" s="7">
        <v>2</v>
      </c>
      <c r="E12" s="7">
        <v>248</v>
      </c>
      <c r="F12" s="7" t="s">
        <v>167</v>
      </c>
      <c r="G12" s="7">
        <f t="shared" si="1"/>
        <v>2</v>
      </c>
      <c r="H12" s="7" t="str">
        <f t="shared" si="0"/>
        <v>3</v>
      </c>
      <c r="I12" s="7" t="str">
        <f t="shared" si="2"/>
        <v>32</v>
      </c>
    </row>
    <row r="13" spans="1:9" x14ac:dyDescent="0.45">
      <c r="A13" s="7">
        <v>61611</v>
      </c>
      <c r="B13" s="7">
        <v>503</v>
      </c>
      <c r="C13" s="7" t="s">
        <v>168</v>
      </c>
      <c r="D13" s="7">
        <v>2</v>
      </c>
      <c r="E13" s="7">
        <v>331</v>
      </c>
      <c r="F13" s="7" t="s">
        <v>168</v>
      </c>
      <c r="G13" s="7">
        <f t="shared" si="1"/>
        <v>1</v>
      </c>
      <c r="H13" s="7" t="str">
        <f t="shared" si="0"/>
        <v>2</v>
      </c>
      <c r="I13" s="7" t="str">
        <f t="shared" si="2"/>
        <v>21</v>
      </c>
    </row>
    <row r="14" spans="1:9" x14ac:dyDescent="0.45">
      <c r="A14" s="7">
        <v>61611</v>
      </c>
      <c r="B14" s="7">
        <v>409</v>
      </c>
      <c r="C14" s="7" t="s">
        <v>169</v>
      </c>
      <c r="D14" s="7">
        <v>2</v>
      </c>
      <c r="E14" s="7">
        <v>248</v>
      </c>
      <c r="F14" s="7" t="s">
        <v>169</v>
      </c>
      <c r="G14" s="7">
        <f t="shared" si="1"/>
        <v>3</v>
      </c>
      <c r="H14" s="7" t="str">
        <f t="shared" si="0"/>
        <v>3</v>
      </c>
      <c r="I14" s="7" t="str">
        <f t="shared" si="2"/>
        <v>33</v>
      </c>
    </row>
    <row r="15" spans="1:9" x14ac:dyDescent="0.45">
      <c r="A15" s="7">
        <v>61611</v>
      </c>
      <c r="B15" s="7">
        <v>401</v>
      </c>
      <c r="C15" s="7" t="s">
        <v>170</v>
      </c>
      <c r="D15" s="7">
        <v>2</v>
      </c>
      <c r="E15" s="7">
        <v>248</v>
      </c>
      <c r="F15" s="7" t="s">
        <v>170</v>
      </c>
      <c r="G15" s="7">
        <f t="shared" si="1"/>
        <v>4</v>
      </c>
      <c r="H15" s="7" t="str">
        <f t="shared" si="0"/>
        <v>3</v>
      </c>
      <c r="I15" s="7" t="str">
        <f t="shared" si="2"/>
        <v>34</v>
      </c>
    </row>
    <row r="16" spans="1:9" x14ac:dyDescent="0.45">
      <c r="A16" s="7">
        <v>61611</v>
      </c>
      <c r="B16" s="7">
        <v>410</v>
      </c>
      <c r="C16" s="7" t="s">
        <v>171</v>
      </c>
      <c r="D16" s="7">
        <v>2</v>
      </c>
      <c r="E16" s="7">
        <v>248</v>
      </c>
      <c r="F16" s="7" t="s">
        <v>171</v>
      </c>
      <c r="G16" s="7">
        <f t="shared" si="1"/>
        <v>5</v>
      </c>
      <c r="H16" s="7" t="str">
        <f t="shared" si="0"/>
        <v>3</v>
      </c>
      <c r="I16" s="7" t="str">
        <f t="shared" si="2"/>
        <v>35</v>
      </c>
    </row>
    <row r="17" spans="1:9" x14ac:dyDescent="0.45">
      <c r="A17" s="7">
        <v>61611</v>
      </c>
      <c r="B17" s="7">
        <v>411</v>
      </c>
      <c r="C17" s="7" t="s">
        <v>172</v>
      </c>
      <c r="D17" s="7">
        <v>2</v>
      </c>
      <c r="E17" s="7">
        <v>248</v>
      </c>
      <c r="F17" s="7" t="s">
        <v>172</v>
      </c>
      <c r="G17" s="7">
        <f t="shared" si="1"/>
        <v>6</v>
      </c>
      <c r="H17" s="7" t="str">
        <f t="shared" si="0"/>
        <v>3</v>
      </c>
      <c r="I17" s="7" t="str">
        <f t="shared" si="2"/>
        <v>36</v>
      </c>
    </row>
    <row r="18" spans="1:9" x14ac:dyDescent="0.45">
      <c r="A18" s="7">
        <v>61611</v>
      </c>
      <c r="B18" s="7">
        <v>407</v>
      </c>
      <c r="C18" s="7" t="s">
        <v>173</v>
      </c>
      <c r="D18" s="7">
        <v>2</v>
      </c>
      <c r="E18" s="7">
        <v>254</v>
      </c>
      <c r="F18" s="7" t="s">
        <v>173</v>
      </c>
      <c r="G18" s="7">
        <f t="shared" si="1"/>
        <v>1</v>
      </c>
      <c r="H18" s="7" t="str">
        <f t="shared" si="0"/>
        <v>6</v>
      </c>
      <c r="I18" s="7" t="str">
        <f t="shared" si="2"/>
        <v>61</v>
      </c>
    </row>
    <row r="19" spans="1:9" x14ac:dyDescent="0.45">
      <c r="A19" s="7">
        <v>61611</v>
      </c>
      <c r="B19" s="7">
        <v>412</v>
      </c>
      <c r="C19" s="7" t="s">
        <v>174</v>
      </c>
      <c r="D19" s="7">
        <v>2</v>
      </c>
      <c r="E19" s="7">
        <v>255</v>
      </c>
      <c r="F19" s="7" t="s">
        <v>174</v>
      </c>
      <c r="G19" s="7">
        <f t="shared" si="1"/>
        <v>1</v>
      </c>
      <c r="H19" s="7" t="str">
        <f t="shared" si="0"/>
        <v>4</v>
      </c>
      <c r="I19" s="7" t="str">
        <f t="shared" si="2"/>
        <v>41</v>
      </c>
    </row>
    <row r="20" spans="1:9" x14ac:dyDescent="0.45">
      <c r="A20" s="7">
        <v>61611</v>
      </c>
      <c r="B20" s="7">
        <v>413</v>
      </c>
      <c r="C20" s="7" t="s">
        <v>175</v>
      </c>
      <c r="D20" s="7">
        <v>2</v>
      </c>
      <c r="E20" s="7">
        <v>255</v>
      </c>
      <c r="F20" s="7" t="s">
        <v>175</v>
      </c>
      <c r="G20" s="7">
        <f t="shared" si="1"/>
        <v>2</v>
      </c>
      <c r="H20" s="7" t="str">
        <f t="shared" si="0"/>
        <v>4</v>
      </c>
      <c r="I20" s="7" t="str">
        <f t="shared" si="2"/>
        <v>42</v>
      </c>
    </row>
    <row r="21" spans="1:9" x14ac:dyDescent="0.45">
      <c r="A21" s="7">
        <v>61611</v>
      </c>
      <c r="B21" s="7">
        <v>421</v>
      </c>
      <c r="C21" s="7" t="s">
        <v>176</v>
      </c>
      <c r="D21" s="7">
        <v>2</v>
      </c>
      <c r="E21" s="7">
        <v>265</v>
      </c>
      <c r="F21" s="7" t="s">
        <v>176</v>
      </c>
      <c r="G21" s="7">
        <f t="shared" si="1"/>
        <v>1</v>
      </c>
      <c r="H21" s="7" t="str">
        <f t="shared" si="0"/>
        <v>7</v>
      </c>
      <c r="I21" s="7" t="str">
        <f t="shared" si="2"/>
        <v>71</v>
      </c>
    </row>
    <row r="22" spans="1:9" x14ac:dyDescent="0.45">
      <c r="A22" s="7">
        <v>61611</v>
      </c>
      <c r="B22" s="7">
        <v>420</v>
      </c>
      <c r="C22" s="7" t="s">
        <v>177</v>
      </c>
      <c r="D22" s="7">
        <v>2</v>
      </c>
      <c r="E22" s="7">
        <v>265</v>
      </c>
      <c r="F22" s="7" t="s">
        <v>177</v>
      </c>
      <c r="G22" s="7">
        <f t="shared" si="1"/>
        <v>2</v>
      </c>
      <c r="H22" s="7" t="str">
        <f t="shared" si="0"/>
        <v>7</v>
      </c>
      <c r="I22" s="7" t="str">
        <f t="shared" si="2"/>
        <v>72</v>
      </c>
    </row>
    <row r="23" spans="1:9" x14ac:dyDescent="0.45">
      <c r="A23" s="7">
        <v>61611</v>
      </c>
      <c r="B23" s="7">
        <v>424</v>
      </c>
      <c r="C23" s="7" t="s">
        <v>178</v>
      </c>
      <c r="D23" s="7">
        <v>2</v>
      </c>
      <c r="E23" s="7">
        <v>265</v>
      </c>
      <c r="F23" s="7" t="s">
        <v>178</v>
      </c>
      <c r="G23" s="7">
        <f t="shared" si="1"/>
        <v>3</v>
      </c>
      <c r="H23" s="7" t="str">
        <f t="shared" si="0"/>
        <v>7</v>
      </c>
      <c r="I23" s="7" t="str">
        <f t="shared" si="2"/>
        <v>73</v>
      </c>
    </row>
    <row r="24" spans="1:9" x14ac:dyDescent="0.45">
      <c r="A24" s="7">
        <v>61611</v>
      </c>
      <c r="B24" s="7">
        <v>414</v>
      </c>
      <c r="C24" s="7" t="s">
        <v>179</v>
      </c>
      <c r="D24" s="7">
        <v>2</v>
      </c>
      <c r="E24" s="7">
        <v>256</v>
      </c>
      <c r="F24" s="7" t="s">
        <v>179</v>
      </c>
      <c r="G24" s="7">
        <f t="shared" si="1"/>
        <v>1</v>
      </c>
      <c r="H24" s="7" t="str">
        <f t="shared" si="0"/>
        <v>1</v>
      </c>
      <c r="I24" s="7" t="str">
        <f t="shared" si="2"/>
        <v>11</v>
      </c>
    </row>
    <row r="25" spans="1:9" x14ac:dyDescent="0.45">
      <c r="A25" s="7">
        <v>61611</v>
      </c>
      <c r="B25" s="7">
        <v>415</v>
      </c>
      <c r="C25" s="7" t="s">
        <v>180</v>
      </c>
      <c r="D25" s="7">
        <v>2</v>
      </c>
      <c r="E25" s="7">
        <v>256</v>
      </c>
      <c r="F25" s="7" t="s">
        <v>180</v>
      </c>
      <c r="G25" s="7">
        <f t="shared" si="1"/>
        <v>2</v>
      </c>
      <c r="H25" s="7" t="str">
        <f t="shared" si="0"/>
        <v>1</v>
      </c>
      <c r="I25" s="7" t="str">
        <f t="shared" si="2"/>
        <v>12</v>
      </c>
    </row>
    <row r="26" spans="1:9" x14ac:dyDescent="0.45">
      <c r="A26" s="7">
        <v>61611</v>
      </c>
      <c r="B26" s="7">
        <v>416</v>
      </c>
      <c r="C26" s="7" t="s">
        <v>181</v>
      </c>
      <c r="D26" s="7">
        <v>2</v>
      </c>
      <c r="E26" s="7">
        <v>256</v>
      </c>
      <c r="F26" s="7" t="s">
        <v>181</v>
      </c>
      <c r="G26" s="7">
        <f t="shared" si="1"/>
        <v>3</v>
      </c>
      <c r="H26" s="7" t="str">
        <f t="shared" si="0"/>
        <v>1</v>
      </c>
      <c r="I26" s="7" t="str">
        <f t="shared" si="2"/>
        <v>13</v>
      </c>
    </row>
    <row r="27" spans="1:9" x14ac:dyDescent="0.45">
      <c r="A27" s="7">
        <v>61611</v>
      </c>
      <c r="B27" s="7">
        <v>417</v>
      </c>
      <c r="C27" s="7" t="s">
        <v>182</v>
      </c>
      <c r="D27" s="7">
        <v>2</v>
      </c>
      <c r="E27" s="7">
        <v>256</v>
      </c>
      <c r="F27" s="7" t="s">
        <v>182</v>
      </c>
      <c r="G27" s="7">
        <f t="shared" si="1"/>
        <v>4</v>
      </c>
      <c r="H27" s="7" t="str">
        <f t="shared" si="0"/>
        <v>1</v>
      </c>
      <c r="I27" s="7" t="str">
        <f t="shared" si="2"/>
        <v>14</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6D21E-6475-4079-8536-A7A8297AFA86}">
  <dimension ref="A1:Z27"/>
  <sheetViews>
    <sheetView workbookViewId="0">
      <selection activeCell="A8" sqref="A2:XFD8"/>
    </sheetView>
  </sheetViews>
  <sheetFormatPr defaultRowHeight="18" x14ac:dyDescent="0.45"/>
  <cols>
    <col min="1" max="1" width="14.8984375" bestFit="1" customWidth="1"/>
    <col min="2" max="2" width="13.69921875" style="3" customWidth="1"/>
    <col min="3" max="3" width="13.69921875" bestFit="1" customWidth="1"/>
    <col min="4" max="4" width="18.796875" customWidth="1"/>
    <col min="5" max="5" width="17.59765625" bestFit="1" customWidth="1"/>
    <col min="6" max="6" width="37.69921875" bestFit="1" customWidth="1"/>
    <col min="7" max="7" width="13.69921875" style="3" customWidth="1"/>
    <col min="8" max="8" width="13.5" bestFit="1" customWidth="1"/>
    <col min="9" max="9" width="17.59765625" bestFit="1" customWidth="1"/>
  </cols>
  <sheetData>
    <row r="1" spans="1:26" x14ac:dyDescent="0.45">
      <c r="A1" t="s">
        <v>142</v>
      </c>
      <c r="B1" s="3" t="s">
        <v>111</v>
      </c>
      <c r="C1" t="s">
        <v>112</v>
      </c>
      <c r="D1" t="s">
        <v>113</v>
      </c>
      <c r="E1" t="s">
        <v>114</v>
      </c>
      <c r="F1" t="s">
        <v>115</v>
      </c>
      <c r="G1" s="3" t="s">
        <v>111</v>
      </c>
      <c r="H1" t="s">
        <v>116</v>
      </c>
      <c r="I1" t="s">
        <v>117</v>
      </c>
      <c r="J1" t="s">
        <v>118</v>
      </c>
      <c r="K1" t="s">
        <v>119</v>
      </c>
      <c r="L1" t="s">
        <v>120</v>
      </c>
      <c r="M1" t="s">
        <v>121</v>
      </c>
      <c r="N1" t="s">
        <v>122</v>
      </c>
      <c r="O1" t="s">
        <v>123</v>
      </c>
      <c r="P1" t="s">
        <v>124</v>
      </c>
      <c r="Q1" t="s">
        <v>125</v>
      </c>
      <c r="R1" t="s">
        <v>126</v>
      </c>
      <c r="S1" t="s">
        <v>127</v>
      </c>
      <c r="T1" t="s">
        <v>128</v>
      </c>
      <c r="U1" t="s">
        <v>129</v>
      </c>
      <c r="V1" t="s">
        <v>130</v>
      </c>
      <c r="W1" t="s">
        <v>131</v>
      </c>
      <c r="X1" t="s">
        <v>132</v>
      </c>
      <c r="Y1" t="s">
        <v>133</v>
      </c>
      <c r="Z1" t="s">
        <v>134</v>
      </c>
    </row>
    <row r="2" spans="1:26" x14ac:dyDescent="0.45">
      <c r="A2">
        <v>61611</v>
      </c>
      <c r="B2">
        <v>1</v>
      </c>
      <c r="C2">
        <v>1</v>
      </c>
      <c r="E2" s="1">
        <v>1</v>
      </c>
      <c r="F2" t="s">
        <v>135</v>
      </c>
      <c r="G2">
        <v>1</v>
      </c>
      <c r="V2">
        <v>0</v>
      </c>
      <c r="W2">
        <v>61611</v>
      </c>
      <c r="X2" s="2">
        <v>1.0067129629629629E-2</v>
      </c>
      <c r="Y2">
        <v>61611</v>
      </c>
      <c r="Z2" s="2">
        <v>1.9931712962962964E-2</v>
      </c>
    </row>
    <row r="3" spans="1:26" x14ac:dyDescent="0.45">
      <c r="A3">
        <v>61611</v>
      </c>
      <c r="B3">
        <v>2</v>
      </c>
      <c r="C3">
        <v>1</v>
      </c>
      <c r="E3" s="1">
        <v>2</v>
      </c>
      <c r="F3" t="s">
        <v>136</v>
      </c>
      <c r="G3">
        <v>2</v>
      </c>
      <c r="V3">
        <v>0</v>
      </c>
      <c r="W3">
        <v>61611</v>
      </c>
      <c r="X3" s="2">
        <v>2.1322916666666667E-2</v>
      </c>
      <c r="Y3">
        <v>61611</v>
      </c>
      <c r="Z3" s="2">
        <v>3.1203703703703706E-3</v>
      </c>
    </row>
    <row r="4" spans="1:26" x14ac:dyDescent="0.45">
      <c r="A4">
        <v>61611</v>
      </c>
      <c r="B4">
        <v>3</v>
      </c>
      <c r="C4">
        <v>1</v>
      </c>
      <c r="E4" s="1">
        <v>3</v>
      </c>
      <c r="F4" t="s">
        <v>137</v>
      </c>
      <c r="G4">
        <v>3</v>
      </c>
      <c r="V4">
        <v>0</v>
      </c>
      <c r="W4">
        <v>61611</v>
      </c>
      <c r="X4" s="2">
        <v>2.3495370370370371E-2</v>
      </c>
      <c r="Y4">
        <v>61611</v>
      </c>
      <c r="Z4" s="2">
        <v>2.3495370370370371E-2</v>
      </c>
    </row>
    <row r="5" spans="1:26" x14ac:dyDescent="0.45">
      <c r="A5">
        <v>61611</v>
      </c>
      <c r="B5">
        <v>4</v>
      </c>
      <c r="C5">
        <v>1</v>
      </c>
      <c r="E5" s="1">
        <v>4</v>
      </c>
      <c r="F5" t="s">
        <v>138</v>
      </c>
      <c r="G5">
        <v>4</v>
      </c>
      <c r="V5">
        <v>0</v>
      </c>
      <c r="W5">
        <v>61611</v>
      </c>
      <c r="X5" s="2">
        <v>2.3636574074074074E-2</v>
      </c>
      <c r="Y5">
        <v>61611</v>
      </c>
      <c r="Z5" s="2">
        <v>2.3636574074074074E-2</v>
      </c>
    </row>
    <row r="6" spans="1:26" x14ac:dyDescent="0.45">
      <c r="A6">
        <v>61611</v>
      </c>
      <c r="B6">
        <v>5</v>
      </c>
      <c r="C6">
        <v>1</v>
      </c>
      <c r="E6" s="1">
        <v>5</v>
      </c>
      <c r="F6" t="s">
        <v>139</v>
      </c>
      <c r="G6">
        <v>5</v>
      </c>
      <c r="V6">
        <v>0</v>
      </c>
      <c r="W6">
        <v>61611</v>
      </c>
      <c r="X6" s="2">
        <v>2.5380787037037039E-2</v>
      </c>
      <c r="Y6">
        <v>61611</v>
      </c>
      <c r="Z6" s="2">
        <v>2.5380787037037039E-2</v>
      </c>
    </row>
    <row r="7" spans="1:26" x14ac:dyDescent="0.45">
      <c r="A7">
        <v>61611</v>
      </c>
      <c r="B7">
        <v>6</v>
      </c>
      <c r="C7">
        <v>1</v>
      </c>
      <c r="E7" s="1">
        <v>6</v>
      </c>
      <c r="F7" t="s">
        <v>140</v>
      </c>
      <c r="G7">
        <v>6</v>
      </c>
      <c r="V7">
        <v>0</v>
      </c>
      <c r="W7">
        <v>61611</v>
      </c>
      <c r="X7" s="2">
        <v>2.6599537037037036E-2</v>
      </c>
      <c r="Y7">
        <v>61611</v>
      </c>
      <c r="Z7" s="2">
        <v>4.15775462962963E-2</v>
      </c>
    </row>
    <row r="8" spans="1:26" x14ac:dyDescent="0.45">
      <c r="A8">
        <v>61611</v>
      </c>
      <c r="B8">
        <v>7</v>
      </c>
      <c r="C8">
        <v>1</v>
      </c>
      <c r="E8" s="1">
        <v>7</v>
      </c>
      <c r="F8" t="s">
        <v>141</v>
      </c>
      <c r="G8">
        <v>7</v>
      </c>
      <c r="V8">
        <v>0</v>
      </c>
      <c r="W8">
        <v>61611</v>
      </c>
      <c r="X8" s="2">
        <v>2.5871527777777781E-2</v>
      </c>
      <c r="Y8">
        <v>61611</v>
      </c>
      <c r="Z8" s="2">
        <v>2.5871527777777781E-2</v>
      </c>
    </row>
    <row r="9" spans="1:26" x14ac:dyDescent="0.45">
      <c r="A9">
        <v>61611</v>
      </c>
      <c r="B9">
        <v>51</v>
      </c>
      <c r="C9">
        <v>2</v>
      </c>
      <c r="D9">
        <v>5</v>
      </c>
      <c r="E9" s="1">
        <v>8</v>
      </c>
      <c r="F9" t="s">
        <v>24</v>
      </c>
      <c r="G9">
        <v>51</v>
      </c>
      <c r="V9">
        <v>0</v>
      </c>
      <c r="W9">
        <v>61611</v>
      </c>
      <c r="X9" s="2">
        <v>1.2056712962962964E-2</v>
      </c>
      <c r="Y9">
        <v>61611</v>
      </c>
      <c r="Z9" s="2">
        <v>2.4230324074074074E-2</v>
      </c>
    </row>
    <row r="10" spans="1:26" x14ac:dyDescent="0.45">
      <c r="A10">
        <v>61611</v>
      </c>
      <c r="B10">
        <v>52</v>
      </c>
      <c r="C10">
        <v>2</v>
      </c>
      <c r="D10">
        <v>5</v>
      </c>
      <c r="E10" s="1">
        <v>9</v>
      </c>
      <c r="F10" t="s">
        <v>35</v>
      </c>
      <c r="G10">
        <v>52</v>
      </c>
      <c r="V10">
        <v>0</v>
      </c>
      <c r="W10">
        <v>61611</v>
      </c>
      <c r="X10" s="2">
        <v>2.385763888888889E-2</v>
      </c>
      <c r="Y10">
        <v>61611</v>
      </c>
      <c r="Z10" s="2">
        <v>2.385763888888889E-2</v>
      </c>
    </row>
    <row r="11" spans="1:26" x14ac:dyDescent="0.45">
      <c r="A11">
        <v>61611</v>
      </c>
      <c r="B11">
        <v>31</v>
      </c>
      <c r="C11">
        <v>2</v>
      </c>
      <c r="D11">
        <v>3</v>
      </c>
      <c r="E11" s="1">
        <v>10</v>
      </c>
      <c r="F11" t="s">
        <v>38</v>
      </c>
      <c r="G11">
        <v>31</v>
      </c>
      <c r="V11">
        <v>0</v>
      </c>
      <c r="W11">
        <v>61611</v>
      </c>
      <c r="X11" s="2">
        <v>2.8917824074074075E-2</v>
      </c>
      <c r="Y11">
        <v>61611</v>
      </c>
      <c r="Z11" s="2">
        <v>1.5016203703703705E-2</v>
      </c>
    </row>
    <row r="12" spans="1:26" x14ac:dyDescent="0.45">
      <c r="A12">
        <v>61611</v>
      </c>
      <c r="B12">
        <v>32</v>
      </c>
      <c r="C12">
        <v>2</v>
      </c>
      <c r="D12">
        <v>3</v>
      </c>
      <c r="E12" s="1">
        <v>11</v>
      </c>
      <c r="F12" t="s">
        <v>43</v>
      </c>
      <c r="G12">
        <v>32</v>
      </c>
      <c r="V12">
        <v>0</v>
      </c>
      <c r="W12">
        <v>61611</v>
      </c>
      <c r="X12" s="2">
        <v>2.550115740740741E-2</v>
      </c>
      <c r="Y12">
        <v>61611</v>
      </c>
      <c r="Z12" s="2">
        <v>2.550115740740741E-2</v>
      </c>
    </row>
    <row r="13" spans="1:26" x14ac:dyDescent="0.45">
      <c r="A13">
        <v>61611</v>
      </c>
      <c r="B13">
        <v>21</v>
      </c>
      <c r="C13">
        <v>2</v>
      </c>
      <c r="D13">
        <v>2</v>
      </c>
      <c r="E13" s="1">
        <v>12</v>
      </c>
      <c r="F13" t="s">
        <v>146</v>
      </c>
      <c r="G13">
        <v>21</v>
      </c>
      <c r="V13">
        <v>0</v>
      </c>
      <c r="W13">
        <v>61611</v>
      </c>
      <c r="X13" s="2">
        <v>1.8917824074074073E-2</v>
      </c>
      <c r="Y13">
        <v>61611</v>
      </c>
      <c r="Z13" s="2">
        <v>1.8917824074074073E-2</v>
      </c>
    </row>
    <row r="14" spans="1:26" x14ac:dyDescent="0.45">
      <c r="A14">
        <v>61611</v>
      </c>
      <c r="B14">
        <v>33</v>
      </c>
      <c r="C14">
        <v>2</v>
      </c>
      <c r="D14">
        <v>3</v>
      </c>
      <c r="E14" s="1">
        <v>13</v>
      </c>
      <c r="F14" t="s">
        <v>49</v>
      </c>
      <c r="G14">
        <v>33</v>
      </c>
      <c r="V14">
        <v>0</v>
      </c>
      <c r="W14">
        <v>61611</v>
      </c>
      <c r="X14" s="2">
        <v>3.7096064814814811E-2</v>
      </c>
      <c r="Y14">
        <v>61611</v>
      </c>
      <c r="Z14" s="2">
        <v>3.7096064814814811E-2</v>
      </c>
    </row>
    <row r="15" spans="1:26" x14ac:dyDescent="0.45">
      <c r="A15">
        <v>61611</v>
      </c>
      <c r="B15">
        <v>34</v>
      </c>
      <c r="C15">
        <v>2</v>
      </c>
      <c r="D15">
        <v>3</v>
      </c>
      <c r="E15" s="1">
        <v>14</v>
      </c>
      <c r="F15" t="s">
        <v>54</v>
      </c>
      <c r="G15">
        <v>34</v>
      </c>
      <c r="V15">
        <v>0</v>
      </c>
      <c r="W15">
        <v>61611</v>
      </c>
      <c r="X15" s="2">
        <v>3.7343750000000002E-2</v>
      </c>
      <c r="Y15">
        <v>61611</v>
      </c>
      <c r="Z15" s="2">
        <v>3.7343750000000002E-2</v>
      </c>
    </row>
    <row r="16" spans="1:26" x14ac:dyDescent="0.45">
      <c r="A16">
        <v>61611</v>
      </c>
      <c r="B16">
        <v>35</v>
      </c>
      <c r="C16">
        <v>2</v>
      </c>
      <c r="D16">
        <v>3</v>
      </c>
      <c r="E16" s="1">
        <v>15</v>
      </c>
      <c r="F16" t="s">
        <v>59</v>
      </c>
      <c r="G16">
        <v>35</v>
      </c>
      <c r="V16">
        <v>0</v>
      </c>
      <c r="W16">
        <v>61611</v>
      </c>
      <c r="X16" s="2">
        <v>2.6336805555555554E-2</v>
      </c>
      <c r="Y16">
        <v>61611</v>
      </c>
      <c r="Z16" s="2">
        <v>2.8189814814814813E-2</v>
      </c>
    </row>
    <row r="17" spans="1:26" x14ac:dyDescent="0.45">
      <c r="A17">
        <v>61611</v>
      </c>
      <c r="B17">
        <v>36</v>
      </c>
      <c r="C17">
        <v>2</v>
      </c>
      <c r="D17">
        <v>3</v>
      </c>
      <c r="E17" s="1">
        <v>16</v>
      </c>
      <c r="F17" t="s">
        <v>64</v>
      </c>
      <c r="G17">
        <v>36</v>
      </c>
      <c r="V17">
        <v>0</v>
      </c>
      <c r="W17">
        <v>61611</v>
      </c>
      <c r="X17" s="2">
        <v>2.4493055555555553E-2</v>
      </c>
      <c r="Y17">
        <v>61611</v>
      </c>
      <c r="Z17" s="2">
        <v>2.4493055555555553E-2</v>
      </c>
    </row>
    <row r="18" spans="1:26" x14ac:dyDescent="0.45">
      <c r="A18">
        <v>61611</v>
      </c>
      <c r="B18">
        <v>61</v>
      </c>
      <c r="C18">
        <v>2</v>
      </c>
      <c r="D18">
        <v>6</v>
      </c>
      <c r="E18" s="1">
        <v>17</v>
      </c>
      <c r="F18" t="s">
        <v>69</v>
      </c>
      <c r="G18">
        <v>61</v>
      </c>
      <c r="V18">
        <v>0</v>
      </c>
      <c r="W18">
        <v>61611</v>
      </c>
      <c r="X18" s="2">
        <v>2.1142361111111112E-2</v>
      </c>
      <c r="Y18">
        <v>61611</v>
      </c>
      <c r="Z18" s="2">
        <v>2.4189814814814816E-3</v>
      </c>
    </row>
    <row r="19" spans="1:26" x14ac:dyDescent="0.45">
      <c r="A19">
        <v>61611</v>
      </c>
      <c r="B19">
        <v>41</v>
      </c>
      <c r="C19">
        <v>2</v>
      </c>
      <c r="D19">
        <v>4</v>
      </c>
      <c r="E19" s="1">
        <v>18</v>
      </c>
      <c r="F19" t="s">
        <v>74</v>
      </c>
      <c r="G19">
        <v>41</v>
      </c>
      <c r="V19">
        <v>0</v>
      </c>
      <c r="W19">
        <v>61611</v>
      </c>
      <c r="X19" s="2">
        <v>2.1730324074074076E-2</v>
      </c>
      <c r="Y19">
        <v>61611</v>
      </c>
      <c r="Z19" s="2">
        <v>2.1730324074074076E-2</v>
      </c>
    </row>
    <row r="20" spans="1:26" x14ac:dyDescent="0.45">
      <c r="A20">
        <v>61611</v>
      </c>
      <c r="B20">
        <v>42</v>
      </c>
      <c r="C20">
        <v>2</v>
      </c>
      <c r="D20">
        <v>4</v>
      </c>
      <c r="E20" s="1">
        <v>19</v>
      </c>
      <c r="F20" t="s">
        <v>79</v>
      </c>
      <c r="G20">
        <v>42</v>
      </c>
      <c r="V20">
        <v>0</v>
      </c>
      <c r="W20">
        <v>61611</v>
      </c>
      <c r="X20" s="2">
        <v>3.7482638888888892E-2</v>
      </c>
      <c r="Y20">
        <v>61611</v>
      </c>
      <c r="Z20" s="2">
        <v>1.762615740740741E-2</v>
      </c>
    </row>
    <row r="21" spans="1:26" x14ac:dyDescent="0.45">
      <c r="A21">
        <v>61611</v>
      </c>
      <c r="B21">
        <v>71</v>
      </c>
      <c r="C21">
        <v>2</v>
      </c>
      <c r="D21">
        <v>7</v>
      </c>
      <c r="E21" s="1">
        <v>20</v>
      </c>
      <c r="F21" t="s">
        <v>82</v>
      </c>
      <c r="G21">
        <v>71</v>
      </c>
      <c r="V21">
        <v>0</v>
      </c>
      <c r="W21">
        <v>61611</v>
      </c>
      <c r="X21" s="2">
        <v>2.1902777777777778E-2</v>
      </c>
      <c r="Y21">
        <v>61611</v>
      </c>
      <c r="Z21" s="2">
        <v>8.8587962962962952E-3</v>
      </c>
    </row>
    <row r="22" spans="1:26" x14ac:dyDescent="0.45">
      <c r="A22">
        <v>61611</v>
      </c>
      <c r="B22">
        <v>72</v>
      </c>
      <c r="C22">
        <v>2</v>
      </c>
      <c r="D22">
        <v>7</v>
      </c>
      <c r="E22" s="1">
        <v>21</v>
      </c>
      <c r="F22" t="s">
        <v>84</v>
      </c>
      <c r="G22">
        <v>72</v>
      </c>
      <c r="V22">
        <v>0</v>
      </c>
      <c r="W22">
        <v>61611</v>
      </c>
      <c r="X22" s="2">
        <v>2.4671296296296295E-2</v>
      </c>
      <c r="Y22">
        <v>61611</v>
      </c>
      <c r="Z22" s="2">
        <v>2.4671296296296295E-2</v>
      </c>
    </row>
    <row r="23" spans="1:26" x14ac:dyDescent="0.45">
      <c r="A23">
        <v>61611</v>
      </c>
      <c r="B23">
        <v>73</v>
      </c>
      <c r="C23">
        <v>2</v>
      </c>
      <c r="D23">
        <v>7</v>
      </c>
      <c r="E23" s="1">
        <v>22</v>
      </c>
      <c r="F23" t="s">
        <v>87</v>
      </c>
      <c r="G23">
        <v>73</v>
      </c>
      <c r="V23">
        <v>0</v>
      </c>
      <c r="W23">
        <v>61611</v>
      </c>
      <c r="X23" s="2">
        <v>2.4204861111111114E-2</v>
      </c>
      <c r="Y23">
        <v>61611</v>
      </c>
      <c r="Z23" s="2">
        <v>2.4204861111111114E-2</v>
      </c>
    </row>
    <row r="24" spans="1:26" x14ac:dyDescent="0.45">
      <c r="A24">
        <v>61611</v>
      </c>
      <c r="B24">
        <v>11</v>
      </c>
      <c r="C24">
        <v>2</v>
      </c>
      <c r="D24">
        <v>1</v>
      </c>
      <c r="E24" s="1">
        <v>23</v>
      </c>
      <c r="F24" t="s">
        <v>89</v>
      </c>
      <c r="G24">
        <v>11</v>
      </c>
      <c r="V24">
        <v>0</v>
      </c>
      <c r="W24">
        <v>61611</v>
      </c>
      <c r="X24" s="2">
        <v>2.6016203703703705E-2</v>
      </c>
      <c r="Y24">
        <v>61611</v>
      </c>
      <c r="Z24" s="2">
        <v>2.6016203703703705E-2</v>
      </c>
    </row>
    <row r="25" spans="1:26" x14ac:dyDescent="0.45">
      <c r="A25">
        <v>61611</v>
      </c>
      <c r="B25">
        <v>12</v>
      </c>
      <c r="C25">
        <v>2</v>
      </c>
      <c r="D25">
        <v>1</v>
      </c>
      <c r="E25" s="1">
        <v>24</v>
      </c>
      <c r="F25" t="s">
        <v>94</v>
      </c>
      <c r="G25">
        <v>12</v>
      </c>
      <c r="V25">
        <v>0</v>
      </c>
      <c r="W25">
        <v>61611</v>
      </c>
      <c r="X25" s="2">
        <v>1.4545138888888889E-2</v>
      </c>
      <c r="Y25">
        <v>61611</v>
      </c>
      <c r="Z25" s="2">
        <v>1.4545138888888889E-2</v>
      </c>
    </row>
    <row r="26" spans="1:26" x14ac:dyDescent="0.45">
      <c r="A26">
        <v>61611</v>
      </c>
      <c r="B26">
        <v>13</v>
      </c>
      <c r="C26">
        <v>2</v>
      </c>
      <c r="D26">
        <v>1</v>
      </c>
      <c r="E26" s="1">
        <v>25</v>
      </c>
      <c r="F26" t="s">
        <v>99</v>
      </c>
      <c r="G26">
        <v>13</v>
      </c>
      <c r="V26">
        <v>0</v>
      </c>
      <c r="W26">
        <v>61611</v>
      </c>
      <c r="X26" s="2">
        <v>2.2197916666666668E-2</v>
      </c>
      <c r="Y26">
        <v>61611</v>
      </c>
      <c r="Z26" s="2">
        <v>2.2197916666666668E-2</v>
      </c>
    </row>
    <row r="27" spans="1:26" x14ac:dyDescent="0.45">
      <c r="A27">
        <v>61611</v>
      </c>
      <c r="B27">
        <v>14</v>
      </c>
      <c r="C27">
        <v>2</v>
      </c>
      <c r="D27">
        <v>1</v>
      </c>
      <c r="E27" s="1">
        <v>26</v>
      </c>
      <c r="F27" t="s">
        <v>104</v>
      </c>
      <c r="G27">
        <v>14</v>
      </c>
      <c r="V27">
        <v>0</v>
      </c>
      <c r="W27">
        <v>61611</v>
      </c>
      <c r="X27" s="2">
        <v>2.8050925925925924E-2</v>
      </c>
      <c r="Y27">
        <v>61611</v>
      </c>
      <c r="Z27" s="2">
        <v>2.8050925925925924E-2</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2D051-9ED4-4F25-91AC-CC58155D9612}">
  <dimension ref="A1:AA27"/>
  <sheetViews>
    <sheetView tabSelected="1" topLeftCell="A7" workbookViewId="0">
      <selection activeCell="C9" sqref="C9"/>
    </sheetView>
  </sheetViews>
  <sheetFormatPr defaultRowHeight="18" x14ac:dyDescent="0.45"/>
  <sheetData>
    <row r="1" spans="1:27" x14ac:dyDescent="0.45">
      <c r="A1" t="s">
        <v>251</v>
      </c>
      <c r="C1" t="s">
        <v>250</v>
      </c>
      <c r="D1" t="s">
        <v>251</v>
      </c>
      <c r="F1" t="s">
        <v>252</v>
      </c>
    </row>
    <row r="2" spans="1:27" x14ac:dyDescent="0.45">
      <c r="A2">
        <v>100</v>
      </c>
      <c r="B2">
        <v>61611</v>
      </c>
      <c r="C2">
        <v>1</v>
      </c>
      <c r="D2">
        <v>100</v>
      </c>
      <c r="E2">
        <v>1</v>
      </c>
      <c r="H2" t="s">
        <v>186</v>
      </c>
      <c r="V2" t="s">
        <v>36</v>
      </c>
      <c r="W2">
        <v>0</v>
      </c>
      <c r="X2">
        <v>61611</v>
      </c>
      <c r="Y2" s="2">
        <v>45902.673736053242</v>
      </c>
      <c r="Z2">
        <v>61611</v>
      </c>
      <c r="AA2" s="2">
        <v>45902.673736053242</v>
      </c>
    </row>
    <row r="3" spans="1:27" x14ac:dyDescent="0.45">
      <c r="A3">
        <v>101</v>
      </c>
      <c r="B3">
        <v>61611</v>
      </c>
      <c r="C3">
        <v>2</v>
      </c>
      <c r="D3">
        <v>101</v>
      </c>
      <c r="E3">
        <v>1</v>
      </c>
      <c r="H3" t="s">
        <v>187</v>
      </c>
      <c r="V3" t="s">
        <v>244</v>
      </c>
      <c r="W3">
        <v>0</v>
      </c>
      <c r="X3">
        <v>61611</v>
      </c>
      <c r="Y3" s="2">
        <v>45902.673736053242</v>
      </c>
      <c r="Z3">
        <v>61611</v>
      </c>
      <c r="AA3" s="2">
        <v>45902.673736053242</v>
      </c>
    </row>
    <row r="4" spans="1:27" x14ac:dyDescent="0.45">
      <c r="A4">
        <v>102</v>
      </c>
      <c r="B4">
        <v>61611</v>
      </c>
      <c r="C4">
        <v>3</v>
      </c>
      <c r="D4">
        <v>102</v>
      </c>
      <c r="E4">
        <v>1</v>
      </c>
      <c r="H4" t="s">
        <v>188</v>
      </c>
      <c r="V4" t="s">
        <v>36</v>
      </c>
      <c r="W4">
        <v>0</v>
      </c>
      <c r="X4">
        <v>61611</v>
      </c>
      <c r="Y4" s="2">
        <v>45902.673736053242</v>
      </c>
      <c r="Z4">
        <v>61611</v>
      </c>
      <c r="AA4" s="2">
        <v>45902.673736053242</v>
      </c>
    </row>
    <row r="5" spans="1:27" x14ac:dyDescent="0.45">
      <c r="A5">
        <v>103</v>
      </c>
      <c r="B5">
        <v>61611</v>
      </c>
      <c r="C5">
        <v>4</v>
      </c>
      <c r="D5">
        <v>103</v>
      </c>
      <c r="E5">
        <v>1</v>
      </c>
      <c r="H5" t="s">
        <v>189</v>
      </c>
      <c r="V5" t="s">
        <v>36</v>
      </c>
      <c r="W5">
        <v>0</v>
      </c>
      <c r="X5">
        <v>61611</v>
      </c>
      <c r="Y5" s="2">
        <v>45902.673736053242</v>
      </c>
      <c r="Z5">
        <v>61611</v>
      </c>
      <c r="AA5" s="2">
        <v>45902.673736053242</v>
      </c>
    </row>
    <row r="6" spans="1:27" x14ac:dyDescent="0.45">
      <c r="A6">
        <v>104</v>
      </c>
      <c r="B6">
        <v>61611</v>
      </c>
      <c r="C6">
        <v>5</v>
      </c>
      <c r="D6">
        <v>104</v>
      </c>
      <c r="E6">
        <v>1</v>
      </c>
      <c r="H6" t="s">
        <v>190</v>
      </c>
      <c r="V6" t="s">
        <v>36</v>
      </c>
      <c r="W6">
        <v>0</v>
      </c>
      <c r="X6">
        <v>61611</v>
      </c>
      <c r="Y6" s="2">
        <v>45902.673736053242</v>
      </c>
      <c r="Z6">
        <v>61611</v>
      </c>
      <c r="AA6" s="2">
        <v>45902.673736053242</v>
      </c>
    </row>
    <row r="7" spans="1:27" x14ac:dyDescent="0.45">
      <c r="A7">
        <v>105</v>
      </c>
      <c r="B7">
        <v>61611</v>
      </c>
      <c r="C7">
        <v>6</v>
      </c>
      <c r="D7">
        <v>105</v>
      </c>
      <c r="E7">
        <v>1</v>
      </c>
      <c r="H7" t="s">
        <v>191</v>
      </c>
      <c r="V7" t="s">
        <v>36</v>
      </c>
      <c r="W7">
        <v>0</v>
      </c>
      <c r="X7">
        <v>61611</v>
      </c>
      <c r="Y7" s="2">
        <v>45902.673736053242</v>
      </c>
      <c r="Z7">
        <v>61611</v>
      </c>
      <c r="AA7" s="2">
        <v>45902.673736053242</v>
      </c>
    </row>
    <row r="8" spans="1:27" x14ac:dyDescent="0.45">
      <c r="A8">
        <v>106</v>
      </c>
      <c r="B8">
        <v>61611</v>
      </c>
      <c r="C8">
        <v>7</v>
      </c>
      <c r="D8">
        <v>106</v>
      </c>
      <c r="E8">
        <v>1</v>
      </c>
      <c r="H8" t="s">
        <v>192</v>
      </c>
      <c r="V8" t="s">
        <v>36</v>
      </c>
      <c r="W8">
        <v>0</v>
      </c>
      <c r="X8">
        <v>61611</v>
      </c>
      <c r="Y8" s="2">
        <v>45902.673736053242</v>
      </c>
      <c r="Z8">
        <v>61611</v>
      </c>
      <c r="AA8" s="2">
        <v>45902.673736053242</v>
      </c>
    </row>
    <row r="9" spans="1:27" x14ac:dyDescent="0.45">
      <c r="A9">
        <v>107</v>
      </c>
      <c r="B9">
        <v>61611</v>
      </c>
      <c r="C9">
        <v>51</v>
      </c>
      <c r="D9">
        <v>107</v>
      </c>
      <c r="E9">
        <v>2</v>
      </c>
      <c r="F9">
        <v>104</v>
      </c>
      <c r="G9">
        <v>17</v>
      </c>
      <c r="H9" t="s">
        <v>193</v>
      </c>
      <c r="I9" t="s">
        <v>210</v>
      </c>
      <c r="J9" t="s">
        <v>230</v>
      </c>
      <c r="V9" t="s">
        <v>244</v>
      </c>
      <c r="W9">
        <v>0</v>
      </c>
      <c r="X9">
        <v>61611</v>
      </c>
      <c r="Y9" s="2">
        <v>45902.702104351854</v>
      </c>
      <c r="Z9">
        <v>61611</v>
      </c>
      <c r="AA9" s="2">
        <v>45902.702104351854</v>
      </c>
    </row>
    <row r="10" spans="1:27" x14ac:dyDescent="0.45">
      <c r="A10">
        <v>108</v>
      </c>
      <c r="B10">
        <v>61611</v>
      </c>
      <c r="C10">
        <v>52</v>
      </c>
      <c r="D10">
        <v>108</v>
      </c>
      <c r="E10">
        <v>2</v>
      </c>
      <c r="F10">
        <v>104</v>
      </c>
      <c r="G10">
        <v>0</v>
      </c>
      <c r="H10" t="s">
        <v>194</v>
      </c>
      <c r="W10">
        <v>0</v>
      </c>
      <c r="X10">
        <v>61611</v>
      </c>
      <c r="Y10" s="2">
        <v>45902.702104351854</v>
      </c>
      <c r="Z10">
        <v>61611</v>
      </c>
      <c r="AA10" s="2">
        <v>45902.702104351854</v>
      </c>
    </row>
    <row r="11" spans="1:27" x14ac:dyDescent="0.45">
      <c r="A11">
        <v>109</v>
      </c>
      <c r="B11">
        <v>61611</v>
      </c>
      <c r="C11">
        <v>31</v>
      </c>
      <c r="D11">
        <v>109</v>
      </c>
      <c r="E11">
        <v>2</v>
      </c>
      <c r="F11">
        <v>102</v>
      </c>
      <c r="G11">
        <v>6</v>
      </c>
      <c r="H11" t="s">
        <v>195</v>
      </c>
      <c r="I11" t="s">
        <v>212</v>
      </c>
      <c r="J11" t="s">
        <v>231</v>
      </c>
      <c r="W11">
        <v>0</v>
      </c>
      <c r="X11">
        <v>61611</v>
      </c>
      <c r="Y11" s="2">
        <v>45902.702104351854</v>
      </c>
      <c r="Z11">
        <v>61611</v>
      </c>
      <c r="AA11" s="2">
        <v>45902.702104351854</v>
      </c>
    </row>
    <row r="12" spans="1:27" x14ac:dyDescent="0.45">
      <c r="A12">
        <v>110</v>
      </c>
      <c r="B12">
        <v>61611</v>
      </c>
      <c r="C12">
        <v>32</v>
      </c>
      <c r="D12">
        <v>110</v>
      </c>
      <c r="E12">
        <v>2</v>
      </c>
      <c r="F12">
        <v>102</v>
      </c>
      <c r="G12">
        <v>1</v>
      </c>
      <c r="H12" t="s">
        <v>196</v>
      </c>
      <c r="I12" t="s">
        <v>213</v>
      </c>
      <c r="J12" t="s">
        <v>232</v>
      </c>
      <c r="W12">
        <v>0</v>
      </c>
      <c r="X12">
        <v>61611</v>
      </c>
      <c r="Y12" s="2">
        <v>45902.702104351854</v>
      </c>
      <c r="Z12">
        <v>63490</v>
      </c>
      <c r="AA12" s="2">
        <v>45902.702104351854</v>
      </c>
    </row>
    <row r="13" spans="1:27" x14ac:dyDescent="0.45">
      <c r="A13">
        <v>111</v>
      </c>
      <c r="B13">
        <v>61611</v>
      </c>
      <c r="C13">
        <v>21</v>
      </c>
      <c r="D13">
        <v>111</v>
      </c>
      <c r="E13">
        <v>2</v>
      </c>
      <c r="F13">
        <v>101</v>
      </c>
      <c r="G13">
        <v>12</v>
      </c>
      <c r="H13" t="s">
        <v>147</v>
      </c>
      <c r="I13" t="s">
        <v>147</v>
      </c>
      <c r="W13">
        <v>0</v>
      </c>
      <c r="X13">
        <v>61611</v>
      </c>
      <c r="Y13" s="2">
        <v>45902.702104351854</v>
      </c>
      <c r="Z13">
        <v>63490</v>
      </c>
      <c r="AA13" s="2">
        <v>45902.702104351854</v>
      </c>
    </row>
    <row r="14" spans="1:27" x14ac:dyDescent="0.45">
      <c r="A14">
        <v>112</v>
      </c>
      <c r="B14">
        <v>61611</v>
      </c>
      <c r="C14">
        <v>33</v>
      </c>
      <c r="D14">
        <v>112</v>
      </c>
      <c r="E14">
        <v>2</v>
      </c>
      <c r="F14">
        <v>102</v>
      </c>
      <c r="G14">
        <v>2</v>
      </c>
      <c r="H14" t="s">
        <v>197</v>
      </c>
      <c r="I14" t="s">
        <v>214</v>
      </c>
      <c r="J14" t="s">
        <v>233</v>
      </c>
      <c r="W14">
        <v>0</v>
      </c>
      <c r="X14">
        <v>61611</v>
      </c>
      <c r="Y14" s="2">
        <v>45902.702104351854</v>
      </c>
      <c r="Z14">
        <v>63490</v>
      </c>
      <c r="AA14" s="2">
        <v>45902.702104351854</v>
      </c>
    </row>
    <row r="15" spans="1:27" x14ac:dyDescent="0.45">
      <c r="A15">
        <v>113</v>
      </c>
      <c r="B15">
        <v>61611</v>
      </c>
      <c r="C15">
        <v>34</v>
      </c>
      <c r="D15">
        <v>113</v>
      </c>
      <c r="E15">
        <v>2</v>
      </c>
      <c r="F15">
        <v>102</v>
      </c>
      <c r="G15">
        <v>3</v>
      </c>
      <c r="H15" t="s">
        <v>198</v>
      </c>
      <c r="I15" t="s">
        <v>215</v>
      </c>
      <c r="J15" t="s">
        <v>234</v>
      </c>
      <c r="W15">
        <v>0</v>
      </c>
      <c r="X15">
        <v>61611</v>
      </c>
      <c r="Y15" s="2">
        <v>45902.702104351854</v>
      </c>
      <c r="Z15">
        <v>63490</v>
      </c>
      <c r="AA15" s="2">
        <v>45902.702104351854</v>
      </c>
    </row>
    <row r="16" spans="1:27" x14ac:dyDescent="0.45">
      <c r="A16">
        <v>114</v>
      </c>
      <c r="B16">
        <v>61611</v>
      </c>
      <c r="C16">
        <v>35</v>
      </c>
      <c r="D16">
        <v>114</v>
      </c>
      <c r="E16">
        <v>2</v>
      </c>
      <c r="F16">
        <v>102</v>
      </c>
      <c r="G16">
        <v>4</v>
      </c>
      <c r="H16" t="s">
        <v>199</v>
      </c>
      <c r="I16" t="s">
        <v>216</v>
      </c>
      <c r="J16" t="s">
        <v>235</v>
      </c>
      <c r="W16">
        <v>0</v>
      </c>
      <c r="X16">
        <v>61611</v>
      </c>
      <c r="Y16" s="2">
        <v>45902.702104351854</v>
      </c>
      <c r="Z16">
        <v>63490</v>
      </c>
      <c r="AA16" s="2">
        <v>45902.702104351854</v>
      </c>
    </row>
    <row r="17" spans="1:27" x14ac:dyDescent="0.45">
      <c r="A17">
        <v>115</v>
      </c>
      <c r="B17">
        <v>61611</v>
      </c>
      <c r="C17">
        <v>36</v>
      </c>
      <c r="D17">
        <v>115</v>
      </c>
      <c r="E17">
        <v>2</v>
      </c>
      <c r="F17">
        <v>102</v>
      </c>
      <c r="G17">
        <v>5</v>
      </c>
      <c r="H17" t="s">
        <v>200</v>
      </c>
      <c r="I17" t="s">
        <v>217</v>
      </c>
      <c r="J17" t="s">
        <v>236</v>
      </c>
      <c r="W17">
        <v>0</v>
      </c>
      <c r="X17">
        <v>61611</v>
      </c>
      <c r="Y17" s="2">
        <v>45902.702104351854</v>
      </c>
      <c r="Z17">
        <v>63490</v>
      </c>
      <c r="AA17" s="2">
        <v>45902.702104351854</v>
      </c>
    </row>
    <row r="18" spans="1:27" x14ac:dyDescent="0.45">
      <c r="A18">
        <v>116</v>
      </c>
      <c r="B18">
        <v>61611</v>
      </c>
      <c r="C18">
        <v>61</v>
      </c>
      <c r="D18">
        <v>116</v>
      </c>
      <c r="E18">
        <v>2</v>
      </c>
      <c r="F18">
        <v>105</v>
      </c>
      <c r="G18">
        <v>18</v>
      </c>
      <c r="H18" t="s">
        <v>201</v>
      </c>
      <c r="I18" t="s">
        <v>218</v>
      </c>
      <c r="J18" t="s">
        <v>237</v>
      </c>
      <c r="W18">
        <v>0</v>
      </c>
      <c r="X18">
        <v>61611</v>
      </c>
      <c r="Y18" s="2">
        <v>45902.702104351854</v>
      </c>
      <c r="Z18">
        <v>63490</v>
      </c>
      <c r="AA18" s="2">
        <v>45902.702104351854</v>
      </c>
    </row>
    <row r="19" spans="1:27" x14ac:dyDescent="0.45">
      <c r="A19">
        <v>117</v>
      </c>
      <c r="B19">
        <v>61611</v>
      </c>
      <c r="C19">
        <v>41</v>
      </c>
      <c r="D19">
        <v>117</v>
      </c>
      <c r="E19">
        <v>2</v>
      </c>
      <c r="F19">
        <v>103</v>
      </c>
      <c r="G19">
        <v>7</v>
      </c>
      <c r="H19" t="s">
        <v>202</v>
      </c>
      <c r="I19" t="s">
        <v>219</v>
      </c>
      <c r="J19" t="s">
        <v>238</v>
      </c>
      <c r="W19">
        <v>0</v>
      </c>
      <c r="X19">
        <v>61611</v>
      </c>
      <c r="Y19" s="2">
        <v>45902.702104351854</v>
      </c>
      <c r="Z19">
        <v>63490</v>
      </c>
      <c r="AA19" s="2">
        <v>45902.702104351854</v>
      </c>
    </row>
    <row r="20" spans="1:27" x14ac:dyDescent="0.45">
      <c r="A20">
        <v>118</v>
      </c>
      <c r="B20">
        <v>61611</v>
      </c>
      <c r="C20">
        <v>42</v>
      </c>
      <c r="D20">
        <v>118</v>
      </c>
      <c r="E20">
        <v>2</v>
      </c>
      <c r="F20">
        <v>103</v>
      </c>
      <c r="G20">
        <v>8</v>
      </c>
      <c r="H20" t="s">
        <v>203</v>
      </c>
      <c r="I20" t="s">
        <v>220</v>
      </c>
      <c r="J20" t="s">
        <v>81</v>
      </c>
      <c r="W20">
        <v>0</v>
      </c>
      <c r="X20">
        <v>61611</v>
      </c>
      <c r="Y20" s="2">
        <v>45902.702104351854</v>
      </c>
      <c r="Z20">
        <v>63490</v>
      </c>
      <c r="AA20" s="2">
        <v>45902.702104351854</v>
      </c>
    </row>
    <row r="21" spans="1:27" x14ac:dyDescent="0.45">
      <c r="A21">
        <v>119</v>
      </c>
      <c r="B21">
        <v>61611</v>
      </c>
      <c r="C21">
        <v>71</v>
      </c>
      <c r="D21">
        <v>119</v>
      </c>
      <c r="E21">
        <v>2</v>
      </c>
      <c r="F21">
        <v>106</v>
      </c>
      <c r="G21">
        <v>9</v>
      </c>
      <c r="H21" t="s">
        <v>204</v>
      </c>
      <c r="I21" t="s">
        <v>221</v>
      </c>
      <c r="J21" t="s">
        <v>235</v>
      </c>
      <c r="W21">
        <v>0</v>
      </c>
      <c r="X21">
        <v>61611</v>
      </c>
      <c r="Y21" s="2">
        <v>45902.702104351854</v>
      </c>
      <c r="Z21">
        <v>63267</v>
      </c>
      <c r="AA21" s="2">
        <v>45902.702104351854</v>
      </c>
    </row>
    <row r="22" spans="1:27" x14ac:dyDescent="0.45">
      <c r="A22">
        <v>120</v>
      </c>
      <c r="B22">
        <v>61611</v>
      </c>
      <c r="C22">
        <v>72</v>
      </c>
      <c r="D22">
        <v>120</v>
      </c>
      <c r="E22">
        <v>2</v>
      </c>
      <c r="F22">
        <v>106</v>
      </c>
      <c r="G22">
        <v>10</v>
      </c>
      <c r="H22" t="s">
        <v>84</v>
      </c>
      <c r="I22" t="s">
        <v>222</v>
      </c>
      <c r="J22" t="s">
        <v>239</v>
      </c>
      <c r="W22">
        <v>0</v>
      </c>
      <c r="X22">
        <v>61611</v>
      </c>
      <c r="Y22" s="2">
        <v>45902.702104351854</v>
      </c>
      <c r="Z22">
        <v>63267</v>
      </c>
      <c r="AA22" s="2">
        <v>45902.702104351854</v>
      </c>
    </row>
    <row r="23" spans="1:27" x14ac:dyDescent="0.45">
      <c r="A23">
        <v>121</v>
      </c>
      <c r="B23">
        <v>61611</v>
      </c>
      <c r="C23">
        <v>73</v>
      </c>
      <c r="D23">
        <v>121</v>
      </c>
      <c r="E23">
        <v>2</v>
      </c>
      <c r="F23">
        <v>106</v>
      </c>
      <c r="G23">
        <v>11</v>
      </c>
      <c r="H23" t="s">
        <v>87</v>
      </c>
      <c r="I23" t="s">
        <v>223</v>
      </c>
      <c r="J23" t="s">
        <v>239</v>
      </c>
      <c r="W23">
        <v>0</v>
      </c>
      <c r="X23">
        <v>61611</v>
      </c>
      <c r="Y23" s="2">
        <v>45902.702104351854</v>
      </c>
      <c r="Z23">
        <v>63267</v>
      </c>
      <c r="AA23" s="2">
        <v>45902.702104351854</v>
      </c>
    </row>
    <row r="24" spans="1:27" x14ac:dyDescent="0.45">
      <c r="A24">
        <v>122</v>
      </c>
      <c r="B24">
        <v>61611</v>
      </c>
      <c r="C24">
        <v>11</v>
      </c>
      <c r="D24">
        <v>122</v>
      </c>
      <c r="E24">
        <v>2</v>
      </c>
      <c r="F24">
        <v>100</v>
      </c>
      <c r="G24">
        <v>13</v>
      </c>
      <c r="H24" t="s">
        <v>205</v>
      </c>
      <c r="I24" t="s">
        <v>224</v>
      </c>
      <c r="J24" t="s">
        <v>240</v>
      </c>
      <c r="V24" t="s">
        <v>244</v>
      </c>
      <c r="W24">
        <v>0</v>
      </c>
      <c r="X24">
        <v>61611</v>
      </c>
      <c r="Y24" s="2">
        <v>45902.702104351854</v>
      </c>
      <c r="Z24">
        <v>61611</v>
      </c>
      <c r="AA24" s="2">
        <v>45902.702104351854</v>
      </c>
    </row>
    <row r="25" spans="1:27" x14ac:dyDescent="0.45">
      <c r="A25">
        <v>123</v>
      </c>
      <c r="B25">
        <v>61611</v>
      </c>
      <c r="C25">
        <v>12</v>
      </c>
      <c r="D25">
        <v>123</v>
      </c>
      <c r="E25">
        <v>2</v>
      </c>
      <c r="F25">
        <v>100</v>
      </c>
      <c r="G25">
        <v>14</v>
      </c>
      <c r="H25" t="s">
        <v>206</v>
      </c>
      <c r="I25" t="s">
        <v>225</v>
      </c>
      <c r="J25" t="s">
        <v>96</v>
      </c>
      <c r="W25">
        <v>0</v>
      </c>
      <c r="X25">
        <v>61611</v>
      </c>
      <c r="Y25" s="2">
        <v>45902.702104351854</v>
      </c>
      <c r="Z25">
        <v>61611</v>
      </c>
      <c r="AA25" s="2">
        <v>45902.702104351854</v>
      </c>
    </row>
    <row r="26" spans="1:27" x14ac:dyDescent="0.45">
      <c r="A26">
        <v>124</v>
      </c>
      <c r="B26">
        <v>61611</v>
      </c>
      <c r="C26">
        <v>13</v>
      </c>
      <c r="D26">
        <v>124</v>
      </c>
      <c r="E26">
        <v>2</v>
      </c>
      <c r="F26">
        <v>100</v>
      </c>
      <c r="G26">
        <v>15</v>
      </c>
      <c r="H26" t="s">
        <v>207</v>
      </c>
      <c r="I26" t="s">
        <v>226</v>
      </c>
      <c r="J26" t="s">
        <v>241</v>
      </c>
      <c r="W26">
        <v>0</v>
      </c>
      <c r="X26">
        <v>61611</v>
      </c>
      <c r="Y26" s="2">
        <v>45902.702104351854</v>
      </c>
      <c r="Z26">
        <v>61611</v>
      </c>
      <c r="AA26" s="2">
        <v>45902.702104351854</v>
      </c>
    </row>
    <row r="27" spans="1:27" x14ac:dyDescent="0.45">
      <c r="A27">
        <v>125</v>
      </c>
      <c r="B27">
        <v>61611</v>
      </c>
      <c r="C27">
        <v>14</v>
      </c>
      <c r="D27">
        <v>125</v>
      </c>
      <c r="E27">
        <v>2</v>
      </c>
      <c r="F27">
        <v>100</v>
      </c>
      <c r="G27">
        <v>16</v>
      </c>
      <c r="H27" t="s">
        <v>208</v>
      </c>
      <c r="I27" t="s">
        <v>227</v>
      </c>
      <c r="J27" t="s">
        <v>242</v>
      </c>
      <c r="W27">
        <v>0</v>
      </c>
      <c r="X27">
        <v>61611</v>
      </c>
      <c r="Y27" s="2">
        <v>45902.702104351854</v>
      </c>
      <c r="Z27">
        <v>61611</v>
      </c>
      <c r="AA27" s="2">
        <v>45902.702104351854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学科</vt:lpstr>
      <vt:lpstr>学科表下载</vt:lpstr>
      <vt:lpstr>所属学科組織SQL</vt:lpstr>
      <vt:lpstr>parent_org_sid</vt:lpstr>
      <vt:lpstr>work</vt:lpstr>
      <vt:lpstr>UPDATE sql</vt:lpstr>
      <vt:lpstr>公式</vt:lpstr>
      <vt:lpstr>所属学科組織代码</vt:lpstr>
      <vt:lpstr>学科与所属学科組織对应</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li</dc:creator>
  <cp:lastModifiedBy>guang li</cp:lastModifiedBy>
  <dcterms:created xsi:type="dcterms:W3CDTF">2025-09-01T04:07:53Z</dcterms:created>
  <dcterms:modified xsi:type="dcterms:W3CDTF">2025-09-03T08:54:44Z</dcterms:modified>
</cp:coreProperties>
</file>